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d.docs.live.net/76aab364ff156e82/デスクトップ/7.自社関連/SNS/"/>
    </mc:Choice>
  </mc:AlternateContent>
  <xr:revisionPtr revIDLastSave="1416" documentId="11_AD4D066CA252ABDACC1048DBE1D7D0D272EEDF51" xr6:coauthVersionLast="47" xr6:coauthVersionMax="47" xr10:uidLastSave="{CBDD557A-94CB-40E2-9571-2FD74CDC8E6B}"/>
  <bookViews>
    <workbookView xWindow="-120" yWindow="-120" windowWidth="29040" windowHeight="15720" activeTab="1" xr2:uid="{00000000-000D-0000-FFFF-FFFF00000000}"/>
  </bookViews>
  <sheets>
    <sheet name="入力" sheetId="3" r:id="rId1"/>
    <sheet name="出力" sheetId="1" r:id="rId2"/>
    <sheet name="記載例" sheetId="4" r:id="rId3"/>
  </sheets>
  <definedNames>
    <definedName name="_xlnm.Print_Area" localSheetId="2">記載例!$A$1:$T$46</definedName>
    <definedName name="_xlnm.Print_Area" localSheetId="1">出力!$A$1:$T$46</definedName>
    <definedName name="_xlnm.Print_Area" localSheetId="0">入力!$A$1:$T$46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S5" i="1"/>
  <c r="R5" i="1"/>
  <c r="D5" i="1"/>
  <c r="E6" i="1"/>
  <c r="Q37" i="1"/>
  <c r="P37" i="1"/>
  <c r="S43" i="1"/>
  <c r="R43" i="1"/>
  <c r="S41" i="1"/>
  <c r="R41" i="1"/>
  <c r="S40" i="1"/>
  <c r="R40" i="1"/>
  <c r="S38" i="1"/>
  <c r="R38" i="1"/>
  <c r="S37" i="1"/>
  <c r="R37" i="1"/>
  <c r="S35" i="1"/>
  <c r="R35" i="1"/>
  <c r="S34" i="1"/>
  <c r="R34" i="1"/>
  <c r="S33" i="1"/>
  <c r="R33" i="1"/>
  <c r="S32" i="1"/>
  <c r="R32" i="1"/>
  <c r="S31" i="1"/>
  <c r="R31" i="1"/>
  <c r="S30" i="1"/>
  <c r="R30" i="1"/>
  <c r="S29" i="1"/>
  <c r="R29" i="1"/>
  <c r="S28" i="1"/>
  <c r="R28" i="1"/>
  <c r="S27" i="1"/>
  <c r="R27" i="1"/>
  <c r="S26" i="1"/>
  <c r="R26" i="1"/>
  <c r="S25" i="1"/>
  <c r="R25" i="1"/>
  <c r="S24" i="1"/>
  <c r="R24" i="1"/>
  <c r="S23" i="1"/>
  <c r="R23" i="1"/>
  <c r="S22" i="1"/>
  <c r="R22" i="1"/>
  <c r="S21" i="1"/>
  <c r="R21" i="1"/>
  <c r="S20" i="1"/>
  <c r="R20" i="1"/>
  <c r="S19" i="1"/>
  <c r="R19" i="1"/>
  <c r="S18" i="1"/>
  <c r="R18" i="1"/>
  <c r="S17" i="1"/>
  <c r="R17" i="1"/>
  <c r="S16" i="1"/>
  <c r="R16" i="1"/>
  <c r="S15" i="1"/>
  <c r="R15" i="1"/>
  <c r="S14" i="1"/>
  <c r="R14" i="1"/>
  <c r="S13" i="1"/>
  <c r="R13" i="1"/>
  <c r="S12" i="1"/>
  <c r="R12" i="1"/>
  <c r="S11" i="1"/>
  <c r="R11" i="1"/>
  <c r="S8" i="1"/>
  <c r="R8" i="1"/>
  <c r="S7" i="1"/>
  <c r="R7" i="1"/>
  <c r="P43" i="1"/>
  <c r="O43" i="1"/>
  <c r="N43" i="1"/>
  <c r="M43" i="1"/>
  <c r="L43" i="1"/>
  <c r="K43" i="1"/>
  <c r="J43" i="1"/>
  <c r="I43" i="1"/>
  <c r="H43" i="1"/>
  <c r="G43" i="1"/>
  <c r="F43" i="1"/>
  <c r="E43" i="1"/>
  <c r="Q43" i="1" s="1"/>
  <c r="P41" i="1"/>
  <c r="O41" i="1"/>
  <c r="N41" i="1"/>
  <c r="M41" i="1"/>
  <c r="L41" i="1"/>
  <c r="K41" i="1"/>
  <c r="J41" i="1"/>
  <c r="I41" i="1"/>
  <c r="H41" i="1"/>
  <c r="G41" i="1"/>
  <c r="F41" i="1"/>
  <c r="E41" i="1"/>
  <c r="Q41" i="1" s="1"/>
  <c r="P40" i="1"/>
  <c r="O40" i="1"/>
  <c r="N40" i="1"/>
  <c r="M40" i="1"/>
  <c r="L40" i="1"/>
  <c r="K40" i="1"/>
  <c r="J40" i="1"/>
  <c r="I40" i="1"/>
  <c r="H40" i="1"/>
  <c r="G40" i="1"/>
  <c r="F40" i="1"/>
  <c r="E40" i="1"/>
  <c r="P38" i="1"/>
  <c r="O38" i="1"/>
  <c r="N38" i="1"/>
  <c r="M38" i="1"/>
  <c r="L38" i="1"/>
  <c r="K38" i="1"/>
  <c r="J38" i="1"/>
  <c r="I38" i="1"/>
  <c r="H38" i="1"/>
  <c r="G38" i="1"/>
  <c r="F38" i="1"/>
  <c r="E38" i="1"/>
  <c r="Q38" i="1" s="1"/>
  <c r="O37" i="1"/>
  <c r="N37" i="1"/>
  <c r="M37" i="1"/>
  <c r="L37" i="1"/>
  <c r="K37" i="1"/>
  <c r="J37" i="1"/>
  <c r="I37" i="1"/>
  <c r="H37" i="1"/>
  <c r="G37" i="1"/>
  <c r="F37" i="1"/>
  <c r="E37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P34" i="1"/>
  <c r="O34" i="1"/>
  <c r="N34" i="1"/>
  <c r="M34" i="1"/>
  <c r="L34" i="1"/>
  <c r="K34" i="1"/>
  <c r="J34" i="1"/>
  <c r="I34" i="1"/>
  <c r="H34" i="1"/>
  <c r="G34" i="1"/>
  <c r="F34" i="1"/>
  <c r="E34" i="1"/>
  <c r="Q34" i="1" s="1"/>
  <c r="P33" i="1"/>
  <c r="O33" i="1"/>
  <c r="N33" i="1"/>
  <c r="M33" i="1"/>
  <c r="L33" i="1"/>
  <c r="K33" i="1"/>
  <c r="J33" i="1"/>
  <c r="I33" i="1"/>
  <c r="H33" i="1"/>
  <c r="G33" i="1"/>
  <c r="F33" i="1"/>
  <c r="E33" i="1"/>
  <c r="Q33" i="1" s="1"/>
  <c r="P32" i="1"/>
  <c r="O32" i="1"/>
  <c r="N32" i="1"/>
  <c r="M32" i="1"/>
  <c r="L32" i="1"/>
  <c r="K32" i="1"/>
  <c r="J32" i="1"/>
  <c r="I32" i="1"/>
  <c r="H32" i="1"/>
  <c r="G32" i="1"/>
  <c r="F32" i="1"/>
  <c r="E32" i="1"/>
  <c r="Q32" i="1" s="1"/>
  <c r="P31" i="1"/>
  <c r="O31" i="1"/>
  <c r="N31" i="1"/>
  <c r="M31" i="1"/>
  <c r="L31" i="1"/>
  <c r="K31" i="1"/>
  <c r="J31" i="1"/>
  <c r="I31" i="1"/>
  <c r="H31" i="1"/>
  <c r="G31" i="1"/>
  <c r="F31" i="1"/>
  <c r="E31" i="1"/>
  <c r="Q31" i="1" s="1"/>
  <c r="P30" i="1"/>
  <c r="O30" i="1"/>
  <c r="N30" i="1"/>
  <c r="M30" i="1"/>
  <c r="L30" i="1"/>
  <c r="K30" i="1"/>
  <c r="J30" i="1"/>
  <c r="I30" i="1"/>
  <c r="H30" i="1"/>
  <c r="G30" i="1"/>
  <c r="F30" i="1"/>
  <c r="E30" i="1"/>
  <c r="P29" i="1"/>
  <c r="O29" i="1"/>
  <c r="N29" i="1"/>
  <c r="M29" i="1"/>
  <c r="L29" i="1"/>
  <c r="K29" i="1"/>
  <c r="J29" i="1"/>
  <c r="I29" i="1"/>
  <c r="H29" i="1"/>
  <c r="G29" i="1"/>
  <c r="F29" i="1"/>
  <c r="E29" i="1"/>
  <c r="Q29" i="1" s="1"/>
  <c r="P28" i="1"/>
  <c r="O28" i="1"/>
  <c r="N28" i="1"/>
  <c r="M28" i="1"/>
  <c r="L28" i="1"/>
  <c r="K28" i="1"/>
  <c r="J28" i="1"/>
  <c r="I28" i="1"/>
  <c r="H28" i="1"/>
  <c r="G28" i="1"/>
  <c r="F28" i="1"/>
  <c r="E28" i="1"/>
  <c r="Q28" i="1" s="1"/>
  <c r="P27" i="1"/>
  <c r="O27" i="1"/>
  <c r="N27" i="1"/>
  <c r="M27" i="1"/>
  <c r="L27" i="1"/>
  <c r="K27" i="1"/>
  <c r="J27" i="1"/>
  <c r="I27" i="1"/>
  <c r="H27" i="1"/>
  <c r="G27" i="1"/>
  <c r="F27" i="1"/>
  <c r="E27" i="1"/>
  <c r="Q27" i="1" s="1"/>
  <c r="P26" i="1"/>
  <c r="O26" i="1"/>
  <c r="N26" i="1"/>
  <c r="M26" i="1"/>
  <c r="L26" i="1"/>
  <c r="K26" i="1"/>
  <c r="J26" i="1"/>
  <c r="I26" i="1"/>
  <c r="H26" i="1"/>
  <c r="G26" i="1"/>
  <c r="F26" i="1"/>
  <c r="E26" i="1"/>
  <c r="Q26" i="1" s="1"/>
  <c r="P25" i="1"/>
  <c r="O25" i="1"/>
  <c r="N25" i="1"/>
  <c r="M25" i="1"/>
  <c r="L25" i="1"/>
  <c r="K25" i="1"/>
  <c r="J25" i="1"/>
  <c r="I25" i="1"/>
  <c r="H25" i="1"/>
  <c r="G25" i="1"/>
  <c r="F25" i="1"/>
  <c r="E25" i="1"/>
  <c r="Q25" i="1" s="1"/>
  <c r="P24" i="1"/>
  <c r="O24" i="1"/>
  <c r="N24" i="1"/>
  <c r="M24" i="1"/>
  <c r="L24" i="1"/>
  <c r="K24" i="1"/>
  <c r="J24" i="1"/>
  <c r="I24" i="1"/>
  <c r="H24" i="1"/>
  <c r="G24" i="1"/>
  <c r="F24" i="1"/>
  <c r="E24" i="1"/>
  <c r="P23" i="1"/>
  <c r="O23" i="1"/>
  <c r="N23" i="1"/>
  <c r="M23" i="1"/>
  <c r="L23" i="1"/>
  <c r="K23" i="1"/>
  <c r="J23" i="1"/>
  <c r="I23" i="1"/>
  <c r="H23" i="1"/>
  <c r="G23" i="1"/>
  <c r="F23" i="1"/>
  <c r="E23" i="1"/>
  <c r="Q23" i="1" s="1"/>
  <c r="P22" i="1"/>
  <c r="O22" i="1"/>
  <c r="N22" i="1"/>
  <c r="M22" i="1"/>
  <c r="L22" i="1"/>
  <c r="K22" i="1"/>
  <c r="J22" i="1"/>
  <c r="I22" i="1"/>
  <c r="H22" i="1"/>
  <c r="G22" i="1"/>
  <c r="F22" i="1"/>
  <c r="E22" i="1"/>
  <c r="Q22" i="1" s="1"/>
  <c r="P21" i="1"/>
  <c r="O21" i="1"/>
  <c r="N21" i="1"/>
  <c r="M21" i="1"/>
  <c r="L21" i="1"/>
  <c r="K21" i="1"/>
  <c r="J21" i="1"/>
  <c r="I21" i="1"/>
  <c r="H21" i="1"/>
  <c r="G21" i="1"/>
  <c r="F21" i="1"/>
  <c r="E21" i="1"/>
  <c r="P20" i="1"/>
  <c r="O20" i="1"/>
  <c r="N20" i="1"/>
  <c r="M20" i="1"/>
  <c r="L20" i="1"/>
  <c r="K20" i="1"/>
  <c r="J20" i="1"/>
  <c r="I20" i="1"/>
  <c r="H20" i="1"/>
  <c r="G20" i="1"/>
  <c r="F20" i="1"/>
  <c r="E20" i="1"/>
  <c r="Q20" i="1" s="1"/>
  <c r="P19" i="1"/>
  <c r="O19" i="1"/>
  <c r="N19" i="1"/>
  <c r="M19" i="1"/>
  <c r="L19" i="1"/>
  <c r="K19" i="1"/>
  <c r="J19" i="1"/>
  <c r="I19" i="1"/>
  <c r="H19" i="1"/>
  <c r="G19" i="1"/>
  <c r="F19" i="1"/>
  <c r="E19" i="1"/>
  <c r="Q19" i="1" s="1"/>
  <c r="P18" i="1"/>
  <c r="O18" i="1"/>
  <c r="N18" i="1"/>
  <c r="M18" i="1"/>
  <c r="L18" i="1"/>
  <c r="K18" i="1"/>
  <c r="J18" i="1"/>
  <c r="I18" i="1"/>
  <c r="H18" i="1"/>
  <c r="G18" i="1"/>
  <c r="F18" i="1"/>
  <c r="E18" i="1"/>
  <c r="P17" i="1"/>
  <c r="O17" i="1"/>
  <c r="N17" i="1"/>
  <c r="M17" i="1"/>
  <c r="L17" i="1"/>
  <c r="K17" i="1"/>
  <c r="J17" i="1"/>
  <c r="I17" i="1"/>
  <c r="H17" i="1"/>
  <c r="G17" i="1"/>
  <c r="F17" i="1"/>
  <c r="E17" i="1"/>
  <c r="Q17" i="1" s="1"/>
  <c r="P16" i="1"/>
  <c r="O16" i="1"/>
  <c r="N16" i="1"/>
  <c r="M16" i="1"/>
  <c r="L16" i="1"/>
  <c r="K16" i="1"/>
  <c r="J16" i="1"/>
  <c r="I16" i="1"/>
  <c r="H16" i="1"/>
  <c r="G16" i="1"/>
  <c r="F16" i="1"/>
  <c r="E16" i="1"/>
  <c r="Q16" i="1" s="1"/>
  <c r="P15" i="1"/>
  <c r="O15" i="1"/>
  <c r="N15" i="1"/>
  <c r="M15" i="1"/>
  <c r="L15" i="1"/>
  <c r="K15" i="1"/>
  <c r="J15" i="1"/>
  <c r="I15" i="1"/>
  <c r="H15" i="1"/>
  <c r="G15" i="1"/>
  <c r="F15" i="1"/>
  <c r="E15" i="1"/>
  <c r="Q15" i="1" s="1"/>
  <c r="P14" i="1"/>
  <c r="O14" i="1"/>
  <c r="N14" i="1"/>
  <c r="M14" i="1"/>
  <c r="L14" i="1"/>
  <c r="K14" i="1"/>
  <c r="J14" i="1"/>
  <c r="I14" i="1"/>
  <c r="H14" i="1"/>
  <c r="G14" i="1"/>
  <c r="F14" i="1"/>
  <c r="E14" i="1"/>
  <c r="P13" i="1"/>
  <c r="O13" i="1"/>
  <c r="N13" i="1"/>
  <c r="M13" i="1"/>
  <c r="L13" i="1"/>
  <c r="K13" i="1"/>
  <c r="J13" i="1"/>
  <c r="I13" i="1"/>
  <c r="H13" i="1"/>
  <c r="G13" i="1"/>
  <c r="F13" i="1"/>
  <c r="E13" i="1"/>
  <c r="Q13" i="1" s="1"/>
  <c r="Q24" i="1"/>
  <c r="Q30" i="1"/>
  <c r="Q21" i="1"/>
  <c r="Q14" i="1"/>
  <c r="N10" i="1"/>
  <c r="J10" i="1"/>
  <c r="P12" i="1"/>
  <c r="O12" i="1"/>
  <c r="N12" i="1"/>
  <c r="M12" i="1"/>
  <c r="L12" i="1"/>
  <c r="K12" i="1"/>
  <c r="J12" i="1"/>
  <c r="I12" i="1"/>
  <c r="Q12" i="1" s="1"/>
  <c r="H12" i="1"/>
  <c r="G12" i="1"/>
  <c r="F12" i="1"/>
  <c r="P11" i="1"/>
  <c r="O11" i="1"/>
  <c r="N11" i="1"/>
  <c r="M11" i="1"/>
  <c r="L11" i="1"/>
  <c r="K11" i="1"/>
  <c r="J11" i="1"/>
  <c r="I11" i="1"/>
  <c r="H11" i="1"/>
  <c r="G11" i="1"/>
  <c r="F11" i="1"/>
  <c r="P8" i="1"/>
  <c r="O8" i="1"/>
  <c r="N8" i="1"/>
  <c r="M8" i="1"/>
  <c r="L8" i="1"/>
  <c r="K8" i="1"/>
  <c r="J8" i="1"/>
  <c r="I8" i="1"/>
  <c r="Q8" i="1" s="1"/>
  <c r="H8" i="1"/>
  <c r="G8" i="1"/>
  <c r="F8" i="1"/>
  <c r="P7" i="1"/>
  <c r="O7" i="1"/>
  <c r="N7" i="1"/>
  <c r="M7" i="1"/>
  <c r="L7" i="1"/>
  <c r="L9" i="1" s="1"/>
  <c r="K7" i="1"/>
  <c r="J7" i="1"/>
  <c r="I7" i="1"/>
  <c r="H7" i="1"/>
  <c r="G7" i="1"/>
  <c r="F7" i="1"/>
  <c r="E12" i="1"/>
  <c r="E11" i="1"/>
  <c r="E8" i="1"/>
  <c r="E7" i="1"/>
  <c r="D43" i="1"/>
  <c r="D41" i="1"/>
  <c r="D40" i="1"/>
  <c r="D38" i="1"/>
  <c r="D37" i="1"/>
  <c r="P10" i="1"/>
  <c r="O10" i="1"/>
  <c r="L10" i="1"/>
  <c r="K10" i="1"/>
  <c r="H10" i="1"/>
  <c r="G10" i="1"/>
  <c r="F10" i="1"/>
  <c r="D10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8" i="1"/>
  <c r="D7" i="1"/>
  <c r="S10" i="4"/>
  <c r="R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Q35" i="4"/>
  <c r="Q43" i="4"/>
  <c r="Q41" i="4"/>
  <c r="Q40" i="4"/>
  <c r="Q38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N9" i="4"/>
  <c r="M9" i="4"/>
  <c r="L9" i="4"/>
  <c r="K9" i="4"/>
  <c r="J9" i="4"/>
  <c r="I9" i="4"/>
  <c r="H9" i="4"/>
  <c r="G9" i="4"/>
  <c r="F9" i="4"/>
  <c r="E9" i="4"/>
  <c r="D9" i="4"/>
  <c r="Q8" i="4"/>
  <c r="O7" i="4"/>
  <c r="O9" i="4" s="1"/>
  <c r="F6" i="4"/>
  <c r="G6" i="4" s="1"/>
  <c r="H6" i="4" s="1"/>
  <c r="I6" i="4" s="1"/>
  <c r="J6" i="4" s="1"/>
  <c r="K6" i="4" s="1"/>
  <c r="L6" i="4" s="1"/>
  <c r="M6" i="4" s="1"/>
  <c r="N6" i="4" s="1"/>
  <c r="O6" i="4" s="1"/>
  <c r="P6" i="4" s="1"/>
  <c r="S10" i="3"/>
  <c r="R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Q35" i="3"/>
  <c r="R9" i="3"/>
  <c r="Q37" i="3"/>
  <c r="F6" i="3"/>
  <c r="G6" i="3" s="1"/>
  <c r="Q43" i="3"/>
  <c r="Q41" i="3"/>
  <c r="Q40" i="3"/>
  <c r="Q38" i="3"/>
  <c r="N36" i="3"/>
  <c r="N39" i="3" s="1"/>
  <c r="N42" i="3" s="1"/>
  <c r="N44" i="3" s="1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N9" i="3"/>
  <c r="M9" i="3"/>
  <c r="M36" i="3" s="1"/>
  <c r="M39" i="3" s="1"/>
  <c r="M42" i="3" s="1"/>
  <c r="M44" i="3" s="1"/>
  <c r="L9" i="3"/>
  <c r="L36" i="3" s="1"/>
  <c r="L39" i="3" s="1"/>
  <c r="L42" i="3" s="1"/>
  <c r="L44" i="3" s="1"/>
  <c r="K9" i="3"/>
  <c r="K36" i="3" s="1"/>
  <c r="K39" i="3" s="1"/>
  <c r="K42" i="3" s="1"/>
  <c r="K44" i="3" s="1"/>
  <c r="J9" i="3"/>
  <c r="J36" i="3" s="1"/>
  <c r="J39" i="3" s="1"/>
  <c r="J42" i="3" s="1"/>
  <c r="J44" i="3" s="1"/>
  <c r="I9" i="3"/>
  <c r="I36" i="3" s="1"/>
  <c r="I39" i="3" s="1"/>
  <c r="I42" i="3" s="1"/>
  <c r="I44" i="3" s="1"/>
  <c r="H9" i="3"/>
  <c r="H36" i="3" s="1"/>
  <c r="H39" i="3" s="1"/>
  <c r="H42" i="3" s="1"/>
  <c r="H44" i="3" s="1"/>
  <c r="G9" i="3"/>
  <c r="G36" i="3" s="1"/>
  <c r="G39" i="3" s="1"/>
  <c r="G42" i="3" s="1"/>
  <c r="G44" i="3" s="1"/>
  <c r="F9" i="3"/>
  <c r="E9" i="3"/>
  <c r="D9" i="3"/>
  <c r="Q8" i="3"/>
  <c r="O7" i="3"/>
  <c r="O9" i="3" s="1"/>
  <c r="Q7" i="1"/>
  <c r="S9" i="1" s="1"/>
  <c r="K9" i="1"/>
  <c r="Q18" i="1"/>
  <c r="N9" i="1"/>
  <c r="J9" i="1"/>
  <c r="H9" i="1"/>
  <c r="G9" i="1"/>
  <c r="F9" i="1"/>
  <c r="E9" i="1"/>
  <c r="H6" i="3" l="1"/>
  <c r="G6" i="1"/>
  <c r="F6" i="1"/>
  <c r="Q40" i="1"/>
  <c r="E10" i="1"/>
  <c r="I10" i="1"/>
  <c r="M10" i="1"/>
  <c r="Q10" i="1" s="1"/>
  <c r="Q11" i="1"/>
  <c r="I9" i="1"/>
  <c r="M9" i="1"/>
  <c r="R10" i="1"/>
  <c r="D9" i="1"/>
  <c r="F36" i="3"/>
  <c r="F39" i="3" s="1"/>
  <c r="F42" i="3" s="1"/>
  <c r="F44" i="3" s="1"/>
  <c r="Q10" i="3"/>
  <c r="E36" i="3"/>
  <c r="E39" i="3" s="1"/>
  <c r="D36" i="3"/>
  <c r="D39" i="3" s="1"/>
  <c r="D42" i="3" s="1"/>
  <c r="D44" i="3" s="1"/>
  <c r="D36" i="4"/>
  <c r="D39" i="4" s="1"/>
  <c r="D42" i="4" s="1"/>
  <c r="D44" i="4" s="1"/>
  <c r="P7" i="4"/>
  <c r="P9" i="4" s="1"/>
  <c r="Q9" i="4"/>
  <c r="Q7" i="4"/>
  <c r="O36" i="3"/>
  <c r="O39" i="3" s="1"/>
  <c r="O42" i="3" s="1"/>
  <c r="O44" i="3" s="1"/>
  <c r="P7" i="3"/>
  <c r="P9" i="3" s="1"/>
  <c r="P36" i="3" s="1"/>
  <c r="P39" i="3" s="1"/>
  <c r="P42" i="3" s="1"/>
  <c r="P44" i="3" s="1"/>
  <c r="Q9" i="3"/>
  <c r="S10" i="1"/>
  <c r="S36" i="1" s="1"/>
  <c r="S39" i="1" s="1"/>
  <c r="O9" i="1"/>
  <c r="O36" i="1" s="1"/>
  <c r="O39" i="1" s="1"/>
  <c r="O42" i="1" s="1"/>
  <c r="O44" i="1" s="1"/>
  <c r="R9" i="1"/>
  <c r="P9" i="1"/>
  <c r="P36" i="1" s="1"/>
  <c r="P39" i="1" s="1"/>
  <c r="P42" i="1" s="1"/>
  <c r="P44" i="1" s="1"/>
  <c r="J36" i="1"/>
  <c r="J39" i="1" s="1"/>
  <c r="J42" i="1" s="1"/>
  <c r="J44" i="1" s="1"/>
  <c r="H36" i="1"/>
  <c r="H39" i="1" s="1"/>
  <c r="H42" i="1" s="1"/>
  <c r="H44" i="1" s="1"/>
  <c r="F36" i="1"/>
  <c r="F39" i="1" s="1"/>
  <c r="L36" i="1"/>
  <c r="L39" i="1" s="1"/>
  <c r="L42" i="1" s="1"/>
  <c r="L44" i="1" s="1"/>
  <c r="D36" i="1"/>
  <c r="D39" i="1" s="1"/>
  <c r="D42" i="1" s="1"/>
  <c r="D44" i="1" s="1"/>
  <c r="I36" i="1"/>
  <c r="I39" i="1" s="1"/>
  <c r="I42" i="1" s="1"/>
  <c r="I44" i="1" s="1"/>
  <c r="M36" i="1"/>
  <c r="M39" i="1" s="1"/>
  <c r="M42" i="1" s="1"/>
  <c r="M44" i="1" s="1"/>
  <c r="K36" i="1"/>
  <c r="K39" i="1" s="1"/>
  <c r="K42" i="1" s="1"/>
  <c r="K44" i="1" s="1"/>
  <c r="N36" i="1"/>
  <c r="E36" i="1"/>
  <c r="E39" i="1" s="1"/>
  <c r="E42" i="1" s="1"/>
  <c r="E44" i="1" s="1"/>
  <c r="G36" i="1"/>
  <c r="I6" i="3" l="1"/>
  <c r="H6" i="1"/>
  <c r="R36" i="1"/>
  <c r="R39" i="1" s="1"/>
  <c r="R42" i="1" s="1"/>
  <c r="R44" i="1" s="1"/>
  <c r="Q36" i="3"/>
  <c r="R9" i="4"/>
  <c r="R36" i="4" s="1"/>
  <c r="R39" i="4" s="1"/>
  <c r="R42" i="4" s="1"/>
  <c r="R44" i="4" s="1"/>
  <c r="S9" i="4"/>
  <c r="S36" i="4" s="1"/>
  <c r="S39" i="4" s="1"/>
  <c r="S42" i="4" s="1"/>
  <c r="S44" i="4" s="1"/>
  <c r="Q7" i="3"/>
  <c r="R36" i="3"/>
  <c r="R39" i="3" s="1"/>
  <c r="R42" i="3" s="1"/>
  <c r="R44" i="3" s="1"/>
  <c r="S9" i="3"/>
  <c r="S36" i="3" s="1"/>
  <c r="S39" i="3" s="1"/>
  <c r="S42" i="3" s="1"/>
  <c r="S44" i="3" s="1"/>
  <c r="Q39" i="3"/>
  <c r="E42" i="3"/>
  <c r="Q9" i="1"/>
  <c r="S42" i="1"/>
  <c r="S44" i="1" s="1"/>
  <c r="Q36" i="1"/>
  <c r="N39" i="1"/>
  <c r="N42" i="1" s="1"/>
  <c r="N44" i="1" s="1"/>
  <c r="G39" i="1"/>
  <c r="F42" i="1"/>
  <c r="J6" i="3" l="1"/>
  <c r="I6" i="1"/>
  <c r="Q42" i="3"/>
  <c r="E44" i="3"/>
  <c r="Q44" i="3" s="1"/>
  <c r="Q39" i="1"/>
  <c r="G42" i="1"/>
  <c r="F44" i="1"/>
  <c r="K6" i="3" l="1"/>
  <c r="J6" i="1"/>
  <c r="G44" i="1"/>
  <c r="Q44" i="1" s="1"/>
  <c r="Q42" i="1"/>
  <c r="E36" i="4"/>
  <c r="E39" i="4" s="1"/>
  <c r="E42" i="4" s="1"/>
  <c r="F36" i="4"/>
  <c r="F39" i="4" s="1"/>
  <c r="F42" i="4" s="1"/>
  <c r="F44" i="4" s="1"/>
  <c r="N36" i="4"/>
  <c r="N39" i="4"/>
  <c r="N42" i="4" s="1"/>
  <c r="N44" i="4" s="1"/>
  <c r="O36" i="4"/>
  <c r="O39" i="4" s="1"/>
  <c r="O42" i="4" s="1"/>
  <c r="O44" i="4" s="1"/>
  <c r="H36" i="4"/>
  <c r="H39" i="4"/>
  <c r="H42" i="4" s="1"/>
  <c r="H44" i="4" s="1"/>
  <c r="L36" i="4"/>
  <c r="L39" i="4" s="1"/>
  <c r="L42" i="4" s="1"/>
  <c r="L44" i="4" s="1"/>
  <c r="P36" i="4"/>
  <c r="P39" i="4"/>
  <c r="P42" i="4" s="1"/>
  <c r="P44" i="4" s="1"/>
  <c r="J36" i="4"/>
  <c r="J39" i="4" s="1"/>
  <c r="J42" i="4" s="1"/>
  <c r="J44" i="4" s="1"/>
  <c r="G36" i="4"/>
  <c r="G39" i="4"/>
  <c r="G42" i="4" s="1"/>
  <c r="G44" i="4" s="1"/>
  <c r="K36" i="4"/>
  <c r="K39" i="4" s="1"/>
  <c r="K42" i="4" s="1"/>
  <c r="K44" i="4" s="1"/>
  <c r="I36" i="4"/>
  <c r="I39" i="4"/>
  <c r="I42" i="4" s="1"/>
  <c r="I44" i="4" s="1"/>
  <c r="Q10" i="4"/>
  <c r="M36" i="4"/>
  <c r="M39" i="4" s="1"/>
  <c r="M42" i="4" s="1"/>
  <c r="M44" i="4" s="1"/>
  <c r="L6" i="3" l="1"/>
  <c r="K6" i="1"/>
  <c r="Q36" i="4"/>
  <c r="Q42" i="4"/>
  <c r="E44" i="4"/>
  <c r="Q44" i="4" s="1"/>
  <c r="Q39" i="4"/>
  <c r="M6" i="3" l="1"/>
  <c r="L6" i="1"/>
  <c r="N6" i="3" l="1"/>
  <c r="M6" i="1"/>
  <c r="O6" i="3" l="1"/>
  <c r="N6" i="1"/>
  <c r="P6" i="3" l="1"/>
  <c r="P6" i="1" s="1"/>
  <c r="O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Atsushi Inoue</author>
  </authors>
  <commentList>
    <comment ref="E6" authorId="0" shapeId="0" xr:uid="{09B3096A-5123-4308-BA1F-0DBCCECF34B2}">
      <text>
        <r>
          <rPr>
            <sz val="9"/>
            <color indexed="81"/>
            <rFont val="MS P ゴシック"/>
            <family val="3"/>
            <charset val="128"/>
          </rPr>
          <t xml:space="preserve">"注意"
数値のみ入力
</t>
        </r>
      </text>
    </comment>
  </commentList>
</comments>
</file>

<file path=xl/sharedStrings.xml><?xml version="1.0" encoding="utf-8"?>
<sst xmlns="http://schemas.openxmlformats.org/spreadsheetml/2006/main" count="137" uniqueCount="47">
  <si>
    <t>売上高</t>
    <rPh sb="0" eb="2">
      <t>ウリアゲ</t>
    </rPh>
    <rPh sb="2" eb="3">
      <t>ダカ</t>
    </rPh>
    <phoneticPr fontId="1"/>
  </si>
  <si>
    <t>売上原価</t>
    <rPh sb="0" eb="2">
      <t>ウリアゲ</t>
    </rPh>
    <rPh sb="2" eb="4">
      <t>ゲンカ</t>
    </rPh>
    <phoneticPr fontId="1"/>
  </si>
  <si>
    <t>合計</t>
    <rPh sb="0" eb="2">
      <t>ゴウケイ</t>
    </rPh>
    <phoneticPr fontId="1"/>
  </si>
  <si>
    <t>売上総利益</t>
    <rPh sb="0" eb="2">
      <t>ウリアゲ</t>
    </rPh>
    <rPh sb="2" eb="5">
      <t>ソウリエキ</t>
    </rPh>
    <phoneticPr fontId="1"/>
  </si>
  <si>
    <t>【単位:千円】</t>
    <rPh sb="1" eb="3">
      <t>タンイ</t>
    </rPh>
    <rPh sb="4" eb="6">
      <t>センエン</t>
    </rPh>
    <phoneticPr fontId="1"/>
  </si>
  <si>
    <t>役員報酬</t>
    <rPh sb="0" eb="2">
      <t>ヤクイン</t>
    </rPh>
    <rPh sb="2" eb="4">
      <t>ホウシュウ</t>
    </rPh>
    <phoneticPr fontId="1"/>
  </si>
  <si>
    <t>給料手当</t>
    <rPh sb="0" eb="2">
      <t>キュウリョウ</t>
    </rPh>
    <rPh sb="2" eb="4">
      <t>テアテ</t>
    </rPh>
    <phoneticPr fontId="1"/>
  </si>
  <si>
    <t>賞与</t>
    <rPh sb="0" eb="2">
      <t>ショウヨ</t>
    </rPh>
    <phoneticPr fontId="1"/>
  </si>
  <si>
    <t>法定福利費</t>
    <rPh sb="0" eb="2">
      <t>ホウテイ</t>
    </rPh>
    <rPh sb="2" eb="5">
      <t>フクリヒ</t>
    </rPh>
    <phoneticPr fontId="1"/>
  </si>
  <si>
    <t>福利厚生費</t>
    <rPh sb="0" eb="2">
      <t>フクリ</t>
    </rPh>
    <rPh sb="2" eb="5">
      <t>コウセイヒ</t>
    </rPh>
    <phoneticPr fontId="1"/>
  </si>
  <si>
    <t>交際費</t>
    <rPh sb="0" eb="3">
      <t>コウサイヒ</t>
    </rPh>
    <phoneticPr fontId="1"/>
  </si>
  <si>
    <t>会議費</t>
    <rPh sb="0" eb="3">
      <t>カイギヒ</t>
    </rPh>
    <phoneticPr fontId="1"/>
  </si>
  <si>
    <t>旅費交通費</t>
    <rPh sb="0" eb="2">
      <t>リョヒ</t>
    </rPh>
    <rPh sb="2" eb="5">
      <t>コウツウヒ</t>
    </rPh>
    <phoneticPr fontId="1"/>
  </si>
  <si>
    <t>通信費</t>
    <rPh sb="0" eb="3">
      <t>ツウシンヒ</t>
    </rPh>
    <phoneticPr fontId="1"/>
  </si>
  <si>
    <t>販売促進費</t>
    <rPh sb="0" eb="2">
      <t>ハンバイ</t>
    </rPh>
    <rPh sb="2" eb="5">
      <t>ソクシンヒ</t>
    </rPh>
    <phoneticPr fontId="1"/>
  </si>
  <si>
    <t>消耗品費</t>
    <rPh sb="0" eb="3">
      <t>ショウモウヒン</t>
    </rPh>
    <rPh sb="3" eb="4">
      <t>ヒ</t>
    </rPh>
    <phoneticPr fontId="1"/>
  </si>
  <si>
    <t>水道光熱費</t>
    <rPh sb="0" eb="2">
      <t>スイドウ</t>
    </rPh>
    <rPh sb="2" eb="5">
      <t>コウネツヒ</t>
    </rPh>
    <phoneticPr fontId="1"/>
  </si>
  <si>
    <t>支払手数料</t>
    <rPh sb="0" eb="2">
      <t>シハラ</t>
    </rPh>
    <rPh sb="2" eb="5">
      <t>テスウリョウ</t>
    </rPh>
    <phoneticPr fontId="1"/>
  </si>
  <si>
    <t>車両費</t>
    <rPh sb="0" eb="2">
      <t>シャリョウ</t>
    </rPh>
    <rPh sb="2" eb="3">
      <t>ヒ</t>
    </rPh>
    <phoneticPr fontId="1"/>
  </si>
  <si>
    <t>地代家賃</t>
    <rPh sb="0" eb="2">
      <t>チダイ</t>
    </rPh>
    <rPh sb="2" eb="4">
      <t>ヤチン</t>
    </rPh>
    <phoneticPr fontId="1"/>
  </si>
  <si>
    <t>リース料</t>
    <rPh sb="3" eb="4">
      <t>リョウ</t>
    </rPh>
    <phoneticPr fontId="1"/>
  </si>
  <si>
    <t>保険料</t>
    <rPh sb="0" eb="3">
      <t>ホケンリョウ</t>
    </rPh>
    <phoneticPr fontId="1"/>
  </si>
  <si>
    <t>租税公課</t>
    <rPh sb="0" eb="4">
      <t>ソゼイコウカ</t>
    </rPh>
    <phoneticPr fontId="1"/>
  </si>
  <si>
    <t>支払報酬料</t>
    <rPh sb="0" eb="2">
      <t>シハラ</t>
    </rPh>
    <rPh sb="2" eb="4">
      <t>ホウシュウ</t>
    </rPh>
    <rPh sb="4" eb="5">
      <t>リョウ</t>
    </rPh>
    <phoneticPr fontId="1"/>
  </si>
  <si>
    <t>寄付金</t>
    <rPh sb="0" eb="3">
      <t>キフキン</t>
    </rPh>
    <phoneticPr fontId="1"/>
  </si>
  <si>
    <t>研修費</t>
    <rPh sb="0" eb="3">
      <t>ケンシュウヒ</t>
    </rPh>
    <phoneticPr fontId="1"/>
  </si>
  <si>
    <t>営業外収益</t>
    <rPh sb="0" eb="3">
      <t>エイギョウガイ</t>
    </rPh>
    <rPh sb="3" eb="5">
      <t>シュウエキ</t>
    </rPh>
    <phoneticPr fontId="1"/>
  </si>
  <si>
    <t>営業外費用</t>
    <rPh sb="0" eb="3">
      <t>エイギョウガイ</t>
    </rPh>
    <rPh sb="3" eb="5">
      <t>ヒヨウ</t>
    </rPh>
    <phoneticPr fontId="1"/>
  </si>
  <si>
    <t>経常利益</t>
    <rPh sb="0" eb="2">
      <t>ケイジョウ</t>
    </rPh>
    <rPh sb="2" eb="4">
      <t>リエキ</t>
    </rPh>
    <phoneticPr fontId="1"/>
  </si>
  <si>
    <t>税引前当期純損益金額</t>
  </si>
  <si>
    <t>法人税等</t>
    <rPh sb="0" eb="3">
      <t>ホウジンゼイ</t>
    </rPh>
    <rPh sb="3" eb="4">
      <t>トウ</t>
    </rPh>
    <phoneticPr fontId="1"/>
  </si>
  <si>
    <t>当期純利益</t>
    <rPh sb="0" eb="2">
      <t>トウキ</t>
    </rPh>
    <rPh sb="2" eb="5">
      <t>ジュンリエキ</t>
    </rPh>
    <phoneticPr fontId="1"/>
  </si>
  <si>
    <t>営業利益</t>
    <rPh sb="0" eb="2">
      <t>エイギョウ</t>
    </rPh>
    <rPh sb="2" eb="4">
      <t>リエキ</t>
    </rPh>
    <phoneticPr fontId="1"/>
  </si>
  <si>
    <t>特別利益</t>
    <rPh sb="0" eb="2">
      <t>トクベツ</t>
    </rPh>
    <rPh sb="2" eb="4">
      <t>リエキ</t>
    </rPh>
    <phoneticPr fontId="1"/>
  </si>
  <si>
    <t>特別損失</t>
    <rPh sb="0" eb="2">
      <t>トクベツ</t>
    </rPh>
    <rPh sb="2" eb="4">
      <t>ソンシツ</t>
    </rPh>
    <phoneticPr fontId="1"/>
  </si>
  <si>
    <t>実績</t>
    <rPh sb="0" eb="2">
      <t>ジッセキ</t>
    </rPh>
    <phoneticPr fontId="1"/>
  </si>
  <si>
    <t>計画</t>
    <rPh sb="0" eb="2">
      <t>ケイカク</t>
    </rPh>
    <phoneticPr fontId="1"/>
  </si>
  <si>
    <t>販売管理費合計</t>
    <rPh sb="0" eb="5">
      <t>ハンバイカンリヒ</t>
    </rPh>
    <rPh sb="5" eb="7">
      <t>ゴウケイ</t>
    </rPh>
    <phoneticPr fontId="1"/>
  </si>
  <si>
    <t>収支計画書</t>
    <rPh sb="0" eb="2">
      <t>シュウシ</t>
    </rPh>
    <rPh sb="2" eb="4">
      <t>ケイカク</t>
    </rPh>
    <rPh sb="4" eb="5">
      <t>ショ</t>
    </rPh>
    <phoneticPr fontId="1"/>
  </si>
  <si>
    <t>広告宣伝費</t>
    <rPh sb="0" eb="2">
      <t>コウコク</t>
    </rPh>
    <rPh sb="2" eb="5">
      <t>センデンヒ</t>
    </rPh>
    <phoneticPr fontId="1"/>
  </si>
  <si>
    <t>減価償却費</t>
    <rPh sb="0" eb="4">
      <t>ゲンカショウキャク</t>
    </rPh>
    <rPh sb="4" eb="5">
      <t>ヒ</t>
    </rPh>
    <phoneticPr fontId="1"/>
  </si>
  <si>
    <t>雑費</t>
    <rPh sb="0" eb="2">
      <t>ザッピ</t>
    </rPh>
    <phoneticPr fontId="1"/>
  </si>
  <si>
    <t>2023年8月期</t>
    <rPh sb="4" eb="5">
      <t>ネン</t>
    </rPh>
    <rPh sb="6" eb="8">
      <t>ガツキ</t>
    </rPh>
    <phoneticPr fontId="1"/>
  </si>
  <si>
    <t>2024年8月期</t>
    <rPh sb="4" eb="5">
      <t>ネン</t>
    </rPh>
    <rPh sb="6" eb="7">
      <t>ガツ</t>
    </rPh>
    <rPh sb="7" eb="8">
      <t>キ</t>
    </rPh>
    <phoneticPr fontId="1"/>
  </si>
  <si>
    <t>2025年8月期</t>
    <rPh sb="4" eb="5">
      <t>ネン</t>
    </rPh>
    <rPh sb="6" eb="8">
      <t>ガツキ</t>
    </rPh>
    <phoneticPr fontId="1"/>
  </si>
  <si>
    <t>2026年8月期</t>
    <rPh sb="4" eb="5">
      <t>ネン</t>
    </rPh>
    <rPh sb="6" eb="8">
      <t>ガツキ</t>
    </rPh>
    <phoneticPr fontId="1"/>
  </si>
  <si>
    <t>その他費用</t>
    <rPh sb="2" eb="3">
      <t>タ</t>
    </rPh>
    <rPh sb="3" eb="5">
      <t>ヒヨウ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</si>
</sst>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#&quot;月&quot;"/>
  </numFmts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indexed="81"/>
      <name val="MS P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176" fontId="2" fillId="0" borderId="1" xfId="0" applyNumberFormat="1" applyFont="1" applyBorder="1"/>
    <xf numFmtId="176" fontId="2" fillId="3" borderId="1" xfId="0" applyNumberFormat="1" applyFont="1" applyFill="1" applyBorder="1"/>
    <xf numFmtId="0" fontId="2" fillId="4" borderId="5" xfId="0" applyFont="1" applyFill="1" applyBorder="1" applyAlignment="1">
      <alignment horizontal="left" indent="1"/>
    </xf>
    <xf numFmtId="176" fontId="2" fillId="4" borderId="1" xfId="0" applyNumberFormat="1" applyFont="1" applyFill="1" applyBorder="1"/>
    <xf numFmtId="176" fontId="2" fillId="4" borderId="1" xfId="0" applyNumberFormat="1" applyFont="1" applyFill="1" applyBorder="1" applyAlignment="1">
      <alignment horizontal="left" indent="1"/>
    </xf>
    <xf numFmtId="0" fontId="2" fillId="4" borderId="6" xfId="0" applyFont="1" applyFill="1" applyBorder="1"/>
    <xf numFmtId="0" fontId="2" fillId="4" borderId="1" xfId="0" applyFont="1" applyFill="1" applyBorder="1" applyAlignment="1">
      <alignment horizontal="left" indent="1"/>
    </xf>
    <xf numFmtId="0" fontId="2" fillId="4" borderId="4" xfId="0" applyFont="1" applyFill="1" applyBorder="1"/>
    <xf numFmtId="0" fontId="2" fillId="4" borderId="1" xfId="0" applyFont="1" applyFill="1" applyBorder="1"/>
    <xf numFmtId="0" fontId="2" fillId="6" borderId="3" xfId="0" applyFont="1" applyFill="1" applyBorder="1" applyAlignment="1">
      <alignment horizontal="left" vertical="center" indent="1"/>
    </xf>
    <xf numFmtId="0" fontId="2" fillId="6" borderId="2" xfId="0" applyFont="1" applyFill="1" applyBorder="1" applyAlignment="1">
      <alignment horizontal="left" indent="1"/>
    </xf>
    <xf numFmtId="0" fontId="2" fillId="0" borderId="1" xfId="0" applyFont="1" applyBorder="1" applyAlignment="1">
      <alignment horizontal="left" indent="1"/>
    </xf>
    <xf numFmtId="176" fontId="2" fillId="0" borderId="1" xfId="0" applyNumberFormat="1" applyFont="1" applyBorder="1" applyAlignment="1">
      <alignment horizontal="left" indent="1"/>
    </xf>
    <xf numFmtId="176" fontId="2" fillId="7" borderId="1" xfId="0" applyNumberFormat="1" applyFont="1" applyFill="1" applyBorder="1"/>
    <xf numFmtId="0" fontId="2" fillId="4" borderId="3" xfId="0" applyFont="1" applyFill="1" applyBorder="1" applyAlignment="1">
      <alignment horizontal="left" indent="1"/>
    </xf>
    <xf numFmtId="176" fontId="2" fillId="4" borderId="2" xfId="0" applyNumberFormat="1" applyFont="1" applyFill="1" applyBorder="1"/>
    <xf numFmtId="0" fontId="2" fillId="6" borderId="7" xfId="0" applyFont="1" applyFill="1" applyBorder="1" applyAlignment="1">
      <alignment horizontal="left" vertical="center" indent="1"/>
    </xf>
    <xf numFmtId="176" fontId="2" fillId="8" borderId="1" xfId="0" applyNumberFormat="1" applyFont="1" applyFill="1" applyBorder="1"/>
    <xf numFmtId="0" fontId="2" fillId="9" borderId="1" xfId="0" applyFont="1" applyFill="1" applyBorder="1" applyAlignment="1">
      <alignment horizontal="left" indent="1"/>
    </xf>
    <xf numFmtId="176" fontId="2" fillId="9" borderId="1" xfId="0" applyNumberFormat="1" applyFont="1" applyFill="1" applyBorder="1"/>
    <xf numFmtId="176" fontId="2" fillId="9" borderId="1" xfId="0" applyNumberFormat="1" applyFont="1" applyFill="1" applyBorder="1" applyAlignment="1">
      <alignment horizontal="left" indent="1"/>
    </xf>
    <xf numFmtId="0" fontId="2" fillId="9" borderId="1" xfId="0" applyFont="1" applyFill="1" applyBorder="1"/>
    <xf numFmtId="176" fontId="2" fillId="4" borderId="3" xfId="0" applyNumberFormat="1" applyFont="1" applyFill="1" applyBorder="1" applyAlignment="1">
      <alignment horizontal="left" indent="1"/>
    </xf>
    <xf numFmtId="176" fontId="2" fillId="2" borderId="1" xfId="0" applyNumberFormat="1" applyFont="1" applyFill="1" applyBorder="1"/>
    <xf numFmtId="0" fontId="3" fillId="0" borderId="0" xfId="0" applyFont="1"/>
    <xf numFmtId="0" fontId="2" fillId="5" borderId="3" xfId="0" applyFont="1" applyFill="1" applyBorder="1" applyAlignment="1">
      <alignment horizontal="centerContinuous"/>
    </xf>
    <xf numFmtId="0" fontId="2" fillId="5" borderId="8" xfId="0" applyFont="1" applyFill="1" applyBorder="1" applyAlignment="1">
      <alignment horizontal="centerContinuous"/>
    </xf>
    <xf numFmtId="0" fontId="2" fillId="5" borderId="2" xfId="0" applyFont="1" applyFill="1" applyBorder="1" applyAlignment="1">
      <alignment horizontal="centerContinuous"/>
    </xf>
    <xf numFmtId="177" fontId="2" fillId="5" borderId="1" xfId="0" applyNumberFormat="1" applyFont="1" applyFill="1" applyBorder="1" applyAlignment="1">
      <alignment horizontal="center"/>
    </xf>
    <xf numFmtId="0" fontId="2" fillId="5" borderId="12" xfId="0" applyFont="1" applyFill="1" applyBorder="1"/>
    <xf numFmtId="0" fontId="2" fillId="5" borderId="13" xfId="0" applyFont="1" applyFill="1" applyBorder="1"/>
    <xf numFmtId="0" fontId="2" fillId="5" borderId="7" xfId="0" applyFont="1" applyFill="1" applyBorder="1"/>
    <xf numFmtId="0" fontId="2" fillId="5" borderId="9" xfId="0" applyFont="1" applyFill="1" applyBorder="1"/>
    <xf numFmtId="0" fontId="2" fillId="5" borderId="10" xfId="0" applyFont="1" applyFill="1" applyBorder="1"/>
    <xf numFmtId="0" fontId="2" fillId="5" borderId="11" xfId="0" applyFont="1" applyFill="1" applyBorder="1"/>
    <xf numFmtId="176" fontId="2" fillId="6" borderId="3" xfId="0" applyNumberFormat="1" applyFont="1" applyFill="1" applyBorder="1" applyAlignment="1">
      <alignment horizontal="left" indent="1"/>
    </xf>
    <xf numFmtId="176" fontId="2" fillId="6" borderId="2" xfId="0" applyNumberFormat="1" applyFont="1" applyFill="1" applyBorder="1"/>
    <xf numFmtId="0" fontId="4" fillId="0" borderId="0" xfId="0" applyFont="1"/>
    <xf numFmtId="0" fontId="2" fillId="10" borderId="3" xfId="0" applyFont="1" applyFill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3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indent="1"/>
    </xf>
    <xf numFmtId="0" fontId="2" fillId="0" borderId="3" xfId="0" applyFont="1" applyBorder="1" applyAlignment="1">
      <alignment horizontal="left" indent="1"/>
    </xf>
    <xf numFmtId="176" fontId="2" fillId="0" borderId="2" xfId="0" applyNumberFormat="1" applyFont="1" applyBorder="1"/>
    <xf numFmtId="0" fontId="2" fillId="0" borderId="5" xfId="0" applyFont="1" applyBorder="1" applyAlignment="1">
      <alignment horizontal="left" indent="1"/>
    </xf>
    <xf numFmtId="0" fontId="2" fillId="0" borderId="6" xfId="0" applyFont="1" applyBorder="1"/>
    <xf numFmtId="0" fontId="2" fillId="0" borderId="4" xfId="0" applyFont="1" applyBorder="1"/>
    <xf numFmtId="0" fontId="2" fillId="0" borderId="7" xfId="0" applyFont="1" applyBorder="1" applyAlignment="1">
      <alignment horizontal="left" vertical="center" indent="1"/>
    </xf>
    <xf numFmtId="176" fontId="2" fillId="0" borderId="3" xfId="0" applyNumberFormat="1" applyFont="1" applyBorder="1" applyAlignment="1">
      <alignment horizontal="left" indent="1"/>
    </xf>
    <xf numFmtId="0" fontId="2" fillId="0" borderId="1" xfId="0" applyFont="1" applyBorder="1"/>
    <xf numFmtId="176" fontId="2" fillId="11" borderId="1" xfId="0" applyNumberFormat="1" applyFont="1" applyFill="1" applyBorder="1" applyAlignment="1">
      <alignment vertical="center"/>
    </xf>
    <xf numFmtId="177" fontId="2" fillId="11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0" fontId="2" fillId="11" borderId="3" xfId="0" applyFont="1" applyFill="1" applyBorder="1" applyAlignment="1">
      <alignment horizontal="centerContinuous" vertical="center"/>
    </xf>
    <xf numFmtId="0" fontId="2" fillId="11" borderId="8" xfId="0" applyFont="1" applyFill="1" applyBorder="1" applyAlignment="1">
      <alignment horizontal="centerContinuous" vertical="center"/>
    </xf>
    <xf numFmtId="0" fontId="2" fillId="11" borderId="2" xfId="0" applyFont="1" applyFill="1" applyBorder="1" applyAlignment="1">
      <alignment horizontal="centerContinuous" vertical="center"/>
    </xf>
    <xf numFmtId="0" fontId="2" fillId="11" borderId="5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スリップストリーム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7A91E-B2B7-418F-AB2A-177DB35992D6}">
  <dimension ref="B1:S51"/>
  <sheetViews>
    <sheetView showGridLines="0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19" sqref="D19"/>
    </sheetView>
  </sheetViews>
  <sheetFormatPr defaultRowHeight="14.25"/>
  <cols>
    <col min="1" max="2" width="1.625" style="1" customWidth="1"/>
    <col min="3" max="3" width="17.125" style="1" customWidth="1"/>
    <col min="4" max="4" width="11.5" style="1" bestFit="1" customWidth="1"/>
    <col min="5" max="5" width="9.75" style="1" bestFit="1" customWidth="1"/>
    <col min="6" max="16" width="9" style="1"/>
    <col min="17" max="17" width="9" style="1" customWidth="1"/>
    <col min="18" max="19" width="11.5" style="1" bestFit="1" customWidth="1"/>
    <col min="20" max="16384" width="9" style="1"/>
  </cols>
  <sheetData>
    <row r="1" spans="2:19" ht="15.75">
      <c r="B1" s="27" t="s">
        <v>38</v>
      </c>
    </row>
    <row r="2" spans="2:19">
      <c r="D2" s="2"/>
      <c r="R2" s="2"/>
    </row>
    <row r="3" spans="2:19">
      <c r="D3" s="2"/>
      <c r="R3" s="2"/>
      <c r="S3" s="2" t="s">
        <v>4</v>
      </c>
    </row>
    <row r="4" spans="2:19">
      <c r="B4" s="42"/>
      <c r="C4" s="43"/>
      <c r="D4" s="44" t="s">
        <v>35</v>
      </c>
      <c r="E4" s="45" t="s">
        <v>36</v>
      </c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7"/>
      <c r="S4" s="47"/>
    </row>
    <row r="5" spans="2:19">
      <c r="B5" s="48"/>
      <c r="C5" s="49"/>
      <c r="D5" s="69" t="s">
        <v>42</v>
      </c>
      <c r="E5" s="66" t="s">
        <v>43</v>
      </c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8"/>
      <c r="R5" s="69" t="s">
        <v>44</v>
      </c>
      <c r="S5" s="69" t="s">
        <v>45</v>
      </c>
    </row>
    <row r="6" spans="2:19">
      <c r="B6" s="50"/>
      <c r="C6" s="51"/>
      <c r="D6" s="70"/>
      <c r="E6" s="63">
        <v>12</v>
      </c>
      <c r="F6" s="64">
        <f t="shared" ref="F6" si="0">IF(E6&lt;12,E6+1,1)</f>
        <v>1</v>
      </c>
      <c r="G6" s="64">
        <f t="shared" ref="G6" si="1">IF(F6&lt;12,F6+1,1)</f>
        <v>2</v>
      </c>
      <c r="H6" s="64">
        <f t="shared" ref="H6" si="2">IF(G6&lt;12,G6+1,1)</f>
        <v>3</v>
      </c>
      <c r="I6" s="64">
        <f t="shared" ref="I6" si="3">IF(H6&lt;12,H6+1,1)</f>
        <v>4</v>
      </c>
      <c r="J6" s="64">
        <f t="shared" ref="J6" si="4">IF(I6&lt;12,I6+1,1)</f>
        <v>5</v>
      </c>
      <c r="K6" s="64">
        <f t="shared" ref="K6" si="5">IF(J6&lt;12,J6+1,1)</f>
        <v>6</v>
      </c>
      <c r="L6" s="64">
        <f t="shared" ref="L6" si="6">IF(K6&lt;12,K6+1,1)</f>
        <v>7</v>
      </c>
      <c r="M6" s="64">
        <f t="shared" ref="M6" si="7">IF(L6&lt;12,L6+1,1)</f>
        <v>8</v>
      </c>
      <c r="N6" s="64">
        <f t="shared" ref="N6" si="8">IF(M6&lt;12,M6+1,1)</f>
        <v>9</v>
      </c>
      <c r="O6" s="64">
        <f t="shared" ref="O6" si="9">IF(N6&lt;12,N6+1,1)</f>
        <v>10</v>
      </c>
      <c r="P6" s="64">
        <f t="shared" ref="P6" si="10">IF(O6&lt;12,O6+1,1)</f>
        <v>11</v>
      </c>
      <c r="Q6" s="64" t="s">
        <v>2</v>
      </c>
      <c r="R6" s="70"/>
      <c r="S6" s="70"/>
    </row>
    <row r="7" spans="2:19">
      <c r="B7" s="52" t="s">
        <v>0</v>
      </c>
      <c r="C7" s="53"/>
      <c r="D7" s="62">
        <v>1</v>
      </c>
      <c r="E7" s="62">
        <v>33</v>
      </c>
      <c r="F7" s="62">
        <v>65</v>
      </c>
      <c r="G7" s="62">
        <v>5126.2359999999999</v>
      </c>
      <c r="H7" s="62">
        <v>5463.9480000000003</v>
      </c>
      <c r="I7" s="62">
        <v>4873.0169999999998</v>
      </c>
      <c r="J7" s="62">
        <v>5168.509</v>
      </c>
      <c r="K7" s="62">
        <v>5200</v>
      </c>
      <c r="L7" s="62">
        <v>5500</v>
      </c>
      <c r="M7" s="62">
        <v>5200</v>
      </c>
      <c r="N7" s="62">
        <v>5200</v>
      </c>
      <c r="O7" s="62">
        <f>5200+250</f>
        <v>5450</v>
      </c>
      <c r="P7" s="62">
        <f>O7+500</f>
        <v>5950</v>
      </c>
      <c r="Q7" s="65">
        <f>SUM(E7:P7)</f>
        <v>53229.71</v>
      </c>
      <c r="R7" s="62">
        <v>150000</v>
      </c>
      <c r="S7" s="62">
        <v>200000</v>
      </c>
    </row>
    <row r="8" spans="2:19">
      <c r="B8" s="54" t="s">
        <v>1</v>
      </c>
      <c r="C8" s="55"/>
      <c r="D8" s="62">
        <v>2</v>
      </c>
      <c r="E8" s="62">
        <v>34</v>
      </c>
      <c r="F8" s="62">
        <v>1000</v>
      </c>
      <c r="G8" s="62">
        <v>1000</v>
      </c>
      <c r="H8" s="62">
        <v>1000</v>
      </c>
      <c r="I8" s="62">
        <v>1000</v>
      </c>
      <c r="J8" s="62">
        <v>1000</v>
      </c>
      <c r="K8" s="62">
        <v>1000</v>
      </c>
      <c r="L8" s="62">
        <v>1000</v>
      </c>
      <c r="M8" s="62">
        <v>1000</v>
      </c>
      <c r="N8" s="62">
        <v>1000</v>
      </c>
      <c r="O8" s="62">
        <v>1000</v>
      </c>
      <c r="P8" s="62">
        <v>1000</v>
      </c>
      <c r="Q8" s="65">
        <f>SUM(E8:P8)</f>
        <v>11034</v>
      </c>
      <c r="R8" s="62">
        <v>27000</v>
      </c>
      <c r="S8" s="62">
        <v>30000</v>
      </c>
    </row>
    <row r="9" spans="2:19">
      <c r="B9" s="14" t="s">
        <v>3</v>
      </c>
      <c r="C9" s="3"/>
      <c r="D9" s="65">
        <f>D7-D8</f>
        <v>-1</v>
      </c>
      <c r="E9" s="65">
        <f>E7-E8</f>
        <v>-1</v>
      </c>
      <c r="F9" s="65">
        <f t="shared" ref="F9:P9" si="11">F7-F8</f>
        <v>-935</v>
      </c>
      <c r="G9" s="65">
        <f t="shared" si="11"/>
        <v>4126.2359999999999</v>
      </c>
      <c r="H9" s="65">
        <f t="shared" si="11"/>
        <v>4463.9480000000003</v>
      </c>
      <c r="I9" s="65">
        <f t="shared" si="11"/>
        <v>3873.0169999999998</v>
      </c>
      <c r="J9" s="65">
        <f t="shared" si="11"/>
        <v>4168.509</v>
      </c>
      <c r="K9" s="65">
        <f>K7-K8</f>
        <v>4200</v>
      </c>
      <c r="L9" s="65">
        <f t="shared" si="11"/>
        <v>4500</v>
      </c>
      <c r="M9" s="65">
        <f t="shared" si="11"/>
        <v>4200</v>
      </c>
      <c r="N9" s="65">
        <f t="shared" si="11"/>
        <v>4200</v>
      </c>
      <c r="O9" s="65">
        <f t="shared" si="11"/>
        <v>4450</v>
      </c>
      <c r="P9" s="65">
        <f t="shared" si="11"/>
        <v>4950</v>
      </c>
      <c r="Q9" s="65">
        <f>SUM(E9:P9)</f>
        <v>42195.71</v>
      </c>
      <c r="R9" s="65">
        <f>R7-R8</f>
        <v>123000</v>
      </c>
      <c r="S9" s="65">
        <f>S7-S8</f>
        <v>170000</v>
      </c>
    </row>
    <row r="10" spans="2:19">
      <c r="B10" s="56" t="s">
        <v>37</v>
      </c>
      <c r="C10" s="3"/>
      <c r="D10" s="65">
        <f>SUM(D11:D35)</f>
        <v>375</v>
      </c>
      <c r="E10" s="65">
        <f t="shared" ref="E10:R10" si="12">SUM(E11:E35)</f>
        <v>1175</v>
      </c>
      <c r="F10" s="65">
        <f t="shared" si="12"/>
        <v>4738.0199999999986</v>
      </c>
      <c r="G10" s="65">
        <f t="shared" si="12"/>
        <v>4817.2059999999992</v>
      </c>
      <c r="H10" s="65">
        <f t="shared" si="12"/>
        <v>5883.6359999999995</v>
      </c>
      <c r="I10" s="65">
        <f t="shared" si="12"/>
        <v>5192.7190000000001</v>
      </c>
      <c r="J10" s="65">
        <f t="shared" si="12"/>
        <v>5270.7149999999992</v>
      </c>
      <c r="K10" s="65">
        <f t="shared" si="12"/>
        <v>4669</v>
      </c>
      <c r="L10" s="65">
        <f t="shared" si="12"/>
        <v>4669</v>
      </c>
      <c r="M10" s="65">
        <f t="shared" si="12"/>
        <v>4669</v>
      </c>
      <c r="N10" s="65">
        <f t="shared" si="12"/>
        <v>5169</v>
      </c>
      <c r="O10" s="65">
        <f t="shared" si="12"/>
        <v>6369</v>
      </c>
      <c r="P10" s="65">
        <f t="shared" si="12"/>
        <v>6034</v>
      </c>
      <c r="Q10" s="65">
        <f t="shared" si="12"/>
        <v>58656.295999999988</v>
      </c>
      <c r="R10" s="65">
        <f t="shared" si="12"/>
        <v>34025</v>
      </c>
      <c r="S10" s="65">
        <f>SUM(S11:S35)</f>
        <v>34160</v>
      </c>
    </row>
    <row r="11" spans="2:19">
      <c r="B11" s="57"/>
      <c r="C11" s="15" t="s">
        <v>5</v>
      </c>
      <c r="D11" s="62">
        <v>3</v>
      </c>
      <c r="E11" s="62">
        <v>35</v>
      </c>
      <c r="F11" s="62">
        <v>200</v>
      </c>
      <c r="G11" s="62">
        <v>200</v>
      </c>
      <c r="H11" s="62">
        <v>200</v>
      </c>
      <c r="I11" s="62">
        <v>200</v>
      </c>
      <c r="J11" s="62">
        <v>200</v>
      </c>
      <c r="K11" s="62">
        <v>200</v>
      </c>
      <c r="L11" s="62">
        <v>200</v>
      </c>
      <c r="M11" s="62">
        <v>200</v>
      </c>
      <c r="N11" s="62">
        <v>200</v>
      </c>
      <c r="O11" s="62">
        <v>200</v>
      </c>
      <c r="P11" s="62">
        <v>200</v>
      </c>
      <c r="Q11" s="65">
        <f t="shared" ref="Q11:Q35" si="13">SUM(E11:P11)</f>
        <v>2235</v>
      </c>
      <c r="R11" s="62">
        <v>2500</v>
      </c>
      <c r="S11" s="62">
        <v>2500</v>
      </c>
    </row>
    <row r="12" spans="2:19">
      <c r="B12" s="57"/>
      <c r="C12" s="15" t="s">
        <v>6</v>
      </c>
      <c r="D12" s="62">
        <v>4</v>
      </c>
      <c r="E12" s="62">
        <v>36</v>
      </c>
      <c r="F12" s="62">
        <v>2767.893</v>
      </c>
      <c r="G12" s="62">
        <v>2871.2629999999999</v>
      </c>
      <c r="H12" s="62">
        <v>2957.7449999999999</v>
      </c>
      <c r="I12" s="62">
        <v>2707.8879999999999</v>
      </c>
      <c r="J12" s="62">
        <v>2531.5639999999999</v>
      </c>
      <c r="K12" s="62">
        <v>2780</v>
      </c>
      <c r="L12" s="62">
        <v>2780</v>
      </c>
      <c r="M12" s="62">
        <v>2780</v>
      </c>
      <c r="N12" s="62">
        <v>2780</v>
      </c>
      <c r="O12" s="62">
        <v>2780</v>
      </c>
      <c r="P12" s="62">
        <v>2780</v>
      </c>
      <c r="Q12" s="65">
        <f t="shared" si="13"/>
        <v>30552.353000000003</v>
      </c>
      <c r="R12" s="62">
        <v>3400</v>
      </c>
      <c r="S12" s="62">
        <v>3500</v>
      </c>
    </row>
    <row r="13" spans="2:19">
      <c r="B13" s="57"/>
      <c r="C13" s="15" t="s">
        <v>7</v>
      </c>
      <c r="D13" s="62">
        <v>5</v>
      </c>
      <c r="E13" s="62">
        <v>37</v>
      </c>
      <c r="F13" s="62">
        <v>0</v>
      </c>
      <c r="G13" s="62">
        <v>0</v>
      </c>
      <c r="H13" s="62">
        <v>1208</v>
      </c>
      <c r="I13" s="62">
        <v>0</v>
      </c>
      <c r="J13" s="62">
        <v>0</v>
      </c>
      <c r="K13" s="62">
        <v>0</v>
      </c>
      <c r="L13" s="62">
        <v>0</v>
      </c>
      <c r="M13" s="62">
        <v>0</v>
      </c>
      <c r="N13" s="62">
        <v>0</v>
      </c>
      <c r="O13" s="62">
        <v>1200</v>
      </c>
      <c r="P13" s="62">
        <v>0</v>
      </c>
      <c r="Q13" s="65">
        <f t="shared" si="13"/>
        <v>2445</v>
      </c>
      <c r="R13" s="62">
        <v>2500</v>
      </c>
      <c r="S13" s="62">
        <v>2500</v>
      </c>
    </row>
    <row r="14" spans="2:19">
      <c r="B14" s="57"/>
      <c r="C14" s="15" t="s">
        <v>8</v>
      </c>
      <c r="D14" s="62">
        <v>6</v>
      </c>
      <c r="E14" s="62">
        <v>38</v>
      </c>
      <c r="F14" s="62">
        <v>481.21699999999998</v>
      </c>
      <c r="G14" s="62">
        <v>320.98599999999999</v>
      </c>
      <c r="H14" s="62">
        <v>44.16</v>
      </c>
      <c r="I14" s="62">
        <v>931.86</v>
      </c>
      <c r="J14" s="62">
        <v>357.98599999999999</v>
      </c>
      <c r="K14" s="62">
        <v>300</v>
      </c>
      <c r="L14" s="62">
        <v>300</v>
      </c>
      <c r="M14" s="62">
        <v>300</v>
      </c>
      <c r="N14" s="62">
        <v>300</v>
      </c>
      <c r="O14" s="62">
        <v>300</v>
      </c>
      <c r="P14" s="62">
        <v>900</v>
      </c>
      <c r="Q14" s="65">
        <f t="shared" si="13"/>
        <v>4574.2089999999998</v>
      </c>
      <c r="R14" s="62">
        <v>4880</v>
      </c>
      <c r="S14" s="62">
        <v>4900</v>
      </c>
    </row>
    <row r="15" spans="2:19">
      <c r="B15" s="57"/>
      <c r="C15" s="15" t="s">
        <v>9</v>
      </c>
      <c r="D15" s="62">
        <v>7</v>
      </c>
      <c r="E15" s="62">
        <v>39</v>
      </c>
      <c r="F15" s="62">
        <v>13.2</v>
      </c>
      <c r="G15" s="62">
        <v>0</v>
      </c>
      <c r="H15" s="62">
        <v>132</v>
      </c>
      <c r="I15" s="62">
        <v>0</v>
      </c>
      <c r="J15" s="62">
        <v>0</v>
      </c>
      <c r="K15" s="62">
        <v>0</v>
      </c>
      <c r="L15" s="62">
        <v>0</v>
      </c>
      <c r="M15" s="62">
        <v>0</v>
      </c>
      <c r="N15" s="62">
        <v>0</v>
      </c>
      <c r="O15" s="62">
        <v>0</v>
      </c>
      <c r="P15" s="62">
        <v>0</v>
      </c>
      <c r="Q15" s="65">
        <f t="shared" si="13"/>
        <v>184.2</v>
      </c>
      <c r="R15" s="62">
        <v>145</v>
      </c>
      <c r="S15" s="62">
        <v>150</v>
      </c>
    </row>
    <row r="16" spans="2:19">
      <c r="B16" s="57"/>
      <c r="C16" s="15" t="s">
        <v>39</v>
      </c>
      <c r="D16" s="62">
        <v>8</v>
      </c>
      <c r="E16" s="62">
        <v>40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  <c r="L16" s="62">
        <v>0</v>
      </c>
      <c r="M16" s="62">
        <v>0</v>
      </c>
      <c r="N16" s="62">
        <v>500</v>
      </c>
      <c r="O16" s="62">
        <v>500</v>
      </c>
      <c r="P16" s="62">
        <v>500</v>
      </c>
      <c r="Q16" s="65">
        <f t="shared" si="13"/>
        <v>1540</v>
      </c>
      <c r="R16" s="62">
        <v>3000</v>
      </c>
      <c r="S16" s="62">
        <v>3000</v>
      </c>
    </row>
    <row r="17" spans="2:19">
      <c r="B17" s="57"/>
      <c r="C17" s="15" t="s">
        <v>10</v>
      </c>
      <c r="D17" s="62">
        <v>9</v>
      </c>
      <c r="E17" s="62">
        <v>41</v>
      </c>
      <c r="F17" s="62">
        <v>0</v>
      </c>
      <c r="G17" s="62">
        <v>26.608000000000001</v>
      </c>
      <c r="H17" s="62">
        <v>28.68</v>
      </c>
      <c r="I17" s="62">
        <v>55.215000000000003</v>
      </c>
      <c r="J17" s="62">
        <v>29.49</v>
      </c>
      <c r="K17" s="62">
        <v>30</v>
      </c>
      <c r="L17" s="62">
        <v>30</v>
      </c>
      <c r="M17" s="62">
        <v>30</v>
      </c>
      <c r="N17" s="62">
        <v>30</v>
      </c>
      <c r="O17" s="62">
        <v>30</v>
      </c>
      <c r="P17" s="62">
        <v>30</v>
      </c>
      <c r="Q17" s="65">
        <f t="shared" si="13"/>
        <v>360.99300000000005</v>
      </c>
      <c r="R17" s="62">
        <v>350</v>
      </c>
      <c r="S17" s="62">
        <v>350</v>
      </c>
    </row>
    <row r="18" spans="2:19">
      <c r="B18" s="57"/>
      <c r="C18" s="15" t="s">
        <v>11</v>
      </c>
      <c r="D18" s="62">
        <v>10</v>
      </c>
      <c r="E18" s="62">
        <v>42</v>
      </c>
      <c r="F18" s="62">
        <v>97.79</v>
      </c>
      <c r="G18" s="62">
        <v>68.387</v>
      </c>
      <c r="H18" s="62">
        <v>81.513999999999996</v>
      </c>
      <c r="I18" s="62">
        <v>94.894999999999996</v>
      </c>
      <c r="J18" s="62">
        <v>9.2449999999999992</v>
      </c>
      <c r="K18" s="62">
        <v>70</v>
      </c>
      <c r="L18" s="62">
        <v>70</v>
      </c>
      <c r="M18" s="62">
        <v>70</v>
      </c>
      <c r="N18" s="62">
        <v>70</v>
      </c>
      <c r="O18" s="62">
        <v>70</v>
      </c>
      <c r="P18" s="62">
        <v>70</v>
      </c>
      <c r="Q18" s="65">
        <f t="shared" si="13"/>
        <v>813.83100000000002</v>
      </c>
      <c r="R18" s="62">
        <v>850</v>
      </c>
      <c r="S18" s="62">
        <v>850</v>
      </c>
    </row>
    <row r="19" spans="2:19">
      <c r="B19" s="57"/>
      <c r="C19" s="15" t="s">
        <v>12</v>
      </c>
      <c r="D19" s="62">
        <v>11</v>
      </c>
      <c r="E19" s="62">
        <v>43</v>
      </c>
      <c r="F19" s="62">
        <v>118.17100000000001</v>
      </c>
      <c r="G19" s="62">
        <v>122.70699999999999</v>
      </c>
      <c r="H19" s="62">
        <v>125.40900000000001</v>
      </c>
      <c r="I19" s="62">
        <v>130.33099999999999</v>
      </c>
      <c r="J19" s="62">
        <v>130.55699999999999</v>
      </c>
      <c r="K19" s="62">
        <v>125</v>
      </c>
      <c r="L19" s="62">
        <v>125</v>
      </c>
      <c r="M19" s="62">
        <v>125</v>
      </c>
      <c r="N19" s="62">
        <v>125</v>
      </c>
      <c r="O19" s="62">
        <v>125</v>
      </c>
      <c r="P19" s="62">
        <v>125</v>
      </c>
      <c r="Q19" s="65">
        <f t="shared" si="13"/>
        <v>1420.175</v>
      </c>
      <c r="R19" s="62">
        <v>1500</v>
      </c>
      <c r="S19" s="62">
        <v>1500</v>
      </c>
    </row>
    <row r="20" spans="2:19">
      <c r="B20" s="57"/>
      <c r="C20" s="15" t="s">
        <v>13</v>
      </c>
      <c r="D20" s="62">
        <v>12</v>
      </c>
      <c r="E20" s="62">
        <v>44</v>
      </c>
      <c r="F20" s="62">
        <v>77.682000000000002</v>
      </c>
      <c r="G20" s="62">
        <v>81.385999999999996</v>
      </c>
      <c r="H20" s="62">
        <v>82.611999999999995</v>
      </c>
      <c r="I20" s="62">
        <v>107.91200000000001</v>
      </c>
      <c r="J20" s="62">
        <v>93.715999999999994</v>
      </c>
      <c r="K20" s="62">
        <v>90</v>
      </c>
      <c r="L20" s="62">
        <v>90</v>
      </c>
      <c r="M20" s="62">
        <v>90</v>
      </c>
      <c r="N20" s="62">
        <v>90</v>
      </c>
      <c r="O20" s="62">
        <v>90</v>
      </c>
      <c r="P20" s="62">
        <v>90</v>
      </c>
      <c r="Q20" s="65">
        <f t="shared" si="13"/>
        <v>1027.308</v>
      </c>
      <c r="R20" s="62">
        <v>1000</v>
      </c>
      <c r="S20" s="62">
        <v>1000</v>
      </c>
    </row>
    <row r="21" spans="2:19">
      <c r="B21" s="57"/>
      <c r="C21" s="15" t="s">
        <v>14</v>
      </c>
      <c r="D21" s="62">
        <v>13</v>
      </c>
      <c r="E21" s="62">
        <v>45</v>
      </c>
      <c r="F21" s="62">
        <v>210.30500000000001</v>
      </c>
      <c r="G21" s="62">
        <v>205.66499999999999</v>
      </c>
      <c r="H21" s="62">
        <v>257.90100000000001</v>
      </c>
      <c r="I21" s="62">
        <v>212.34299999999999</v>
      </c>
      <c r="J21" s="62">
        <v>269.11500000000001</v>
      </c>
      <c r="K21" s="62">
        <v>230</v>
      </c>
      <c r="L21" s="62">
        <v>230</v>
      </c>
      <c r="M21" s="62">
        <v>230</v>
      </c>
      <c r="N21" s="62">
        <v>230</v>
      </c>
      <c r="O21" s="62">
        <v>230</v>
      </c>
      <c r="P21" s="62">
        <v>230</v>
      </c>
      <c r="Q21" s="65">
        <f t="shared" si="13"/>
        <v>2580.3290000000002</v>
      </c>
      <c r="R21" s="62">
        <v>2700</v>
      </c>
      <c r="S21" s="62">
        <v>2700</v>
      </c>
    </row>
    <row r="22" spans="2:19">
      <c r="B22" s="57"/>
      <c r="C22" s="15" t="s">
        <v>15</v>
      </c>
      <c r="D22" s="62">
        <v>14</v>
      </c>
      <c r="E22" s="62">
        <v>46</v>
      </c>
      <c r="F22" s="62">
        <v>56.451999999999998</v>
      </c>
      <c r="G22" s="62">
        <v>90.616</v>
      </c>
      <c r="H22" s="62">
        <v>84.638999999999996</v>
      </c>
      <c r="I22" s="62">
        <v>75.736000000000004</v>
      </c>
      <c r="J22" s="62">
        <v>46.151000000000003</v>
      </c>
      <c r="K22" s="62">
        <v>60</v>
      </c>
      <c r="L22" s="62">
        <v>60</v>
      </c>
      <c r="M22" s="62">
        <v>60</v>
      </c>
      <c r="N22" s="62">
        <v>60</v>
      </c>
      <c r="O22" s="62">
        <v>60</v>
      </c>
      <c r="P22" s="62">
        <v>60</v>
      </c>
      <c r="Q22" s="65">
        <f t="shared" si="13"/>
        <v>759.59400000000005</v>
      </c>
      <c r="R22" s="62">
        <v>750</v>
      </c>
      <c r="S22" s="62">
        <v>750</v>
      </c>
    </row>
    <row r="23" spans="2:19">
      <c r="B23" s="57"/>
      <c r="C23" s="15" t="s">
        <v>16</v>
      </c>
      <c r="D23" s="62">
        <v>15</v>
      </c>
      <c r="E23" s="62">
        <v>47</v>
      </c>
      <c r="F23" s="62">
        <v>59.106000000000002</v>
      </c>
      <c r="G23" s="62">
        <v>29.286999999999999</v>
      </c>
      <c r="H23" s="62">
        <v>35.805999999999997</v>
      </c>
      <c r="I23" s="62">
        <v>55.981999999999999</v>
      </c>
      <c r="J23" s="62">
        <v>51.706000000000003</v>
      </c>
      <c r="K23" s="62">
        <v>50</v>
      </c>
      <c r="L23" s="62">
        <v>50</v>
      </c>
      <c r="M23" s="62">
        <v>50</v>
      </c>
      <c r="N23" s="62">
        <v>50</v>
      </c>
      <c r="O23" s="62">
        <v>50</v>
      </c>
      <c r="P23" s="62">
        <v>50</v>
      </c>
      <c r="Q23" s="65">
        <f t="shared" si="13"/>
        <v>578.88699999999994</v>
      </c>
      <c r="R23" s="62">
        <v>600</v>
      </c>
      <c r="S23" s="62">
        <v>600</v>
      </c>
    </row>
    <row r="24" spans="2:19">
      <c r="B24" s="57"/>
      <c r="C24" s="15" t="s">
        <v>17</v>
      </c>
      <c r="D24" s="62">
        <v>16</v>
      </c>
      <c r="E24" s="62">
        <v>48</v>
      </c>
      <c r="F24" s="62">
        <v>15.21</v>
      </c>
      <c r="G24" s="62">
        <v>20.204999999999998</v>
      </c>
      <c r="H24" s="62">
        <v>14.1</v>
      </c>
      <c r="I24" s="62">
        <v>20.945</v>
      </c>
      <c r="J24" s="62">
        <v>20.184999999999999</v>
      </c>
      <c r="K24" s="62">
        <v>20</v>
      </c>
      <c r="L24" s="62">
        <v>20</v>
      </c>
      <c r="M24" s="62">
        <v>20</v>
      </c>
      <c r="N24" s="62">
        <v>20</v>
      </c>
      <c r="O24" s="62">
        <v>20</v>
      </c>
      <c r="P24" s="62">
        <v>20</v>
      </c>
      <c r="Q24" s="65">
        <f t="shared" si="13"/>
        <v>258.64499999999998</v>
      </c>
      <c r="R24" s="62">
        <v>230</v>
      </c>
      <c r="S24" s="62">
        <v>230</v>
      </c>
    </row>
    <row r="25" spans="2:19">
      <c r="B25" s="57"/>
      <c r="C25" s="15" t="s">
        <v>18</v>
      </c>
      <c r="D25" s="62">
        <v>17</v>
      </c>
      <c r="E25" s="62">
        <v>49</v>
      </c>
      <c r="F25" s="62">
        <v>39.223999999999997</v>
      </c>
      <c r="G25" s="62">
        <v>0</v>
      </c>
      <c r="H25" s="62">
        <v>3</v>
      </c>
      <c r="I25" s="62">
        <v>0.79200000000000004</v>
      </c>
      <c r="J25" s="62">
        <v>860.94</v>
      </c>
      <c r="K25" s="62">
        <v>100</v>
      </c>
      <c r="L25" s="62">
        <v>100</v>
      </c>
      <c r="M25" s="62">
        <v>100</v>
      </c>
      <c r="N25" s="62">
        <v>100</v>
      </c>
      <c r="O25" s="62">
        <v>100</v>
      </c>
      <c r="P25" s="62">
        <v>100</v>
      </c>
      <c r="Q25" s="65">
        <f t="shared" si="13"/>
        <v>1552.9560000000001</v>
      </c>
      <c r="R25" s="62">
        <v>1600</v>
      </c>
      <c r="S25" s="62">
        <v>1600</v>
      </c>
    </row>
    <row r="26" spans="2:19">
      <c r="B26" s="57"/>
      <c r="C26" s="14" t="s">
        <v>19</v>
      </c>
      <c r="D26" s="62">
        <v>18</v>
      </c>
      <c r="E26" s="62">
        <v>50</v>
      </c>
      <c r="F26" s="62">
        <v>349</v>
      </c>
      <c r="G26" s="62">
        <v>357</v>
      </c>
      <c r="H26" s="62">
        <v>357</v>
      </c>
      <c r="I26" s="62">
        <v>357</v>
      </c>
      <c r="J26" s="62">
        <v>381</v>
      </c>
      <c r="K26" s="62">
        <v>350</v>
      </c>
      <c r="L26" s="62">
        <v>350</v>
      </c>
      <c r="M26" s="62">
        <v>350</v>
      </c>
      <c r="N26" s="62">
        <v>350</v>
      </c>
      <c r="O26" s="62">
        <v>350</v>
      </c>
      <c r="P26" s="62">
        <v>350</v>
      </c>
      <c r="Q26" s="65">
        <f t="shared" si="13"/>
        <v>3951</v>
      </c>
      <c r="R26" s="62">
        <v>4200</v>
      </c>
      <c r="S26" s="62">
        <v>4200</v>
      </c>
    </row>
    <row r="27" spans="2:19">
      <c r="B27" s="57"/>
      <c r="C27" s="14" t="s">
        <v>20</v>
      </c>
      <c r="D27" s="62">
        <v>19</v>
      </c>
      <c r="E27" s="62">
        <v>51</v>
      </c>
      <c r="F27" s="62">
        <v>84.04</v>
      </c>
      <c r="G27" s="62">
        <v>84.04</v>
      </c>
      <c r="H27" s="62">
        <v>84.04</v>
      </c>
      <c r="I27" s="62">
        <v>84.04</v>
      </c>
      <c r="J27" s="62">
        <v>84.04</v>
      </c>
      <c r="K27" s="62">
        <v>84</v>
      </c>
      <c r="L27" s="62">
        <v>84</v>
      </c>
      <c r="M27" s="62">
        <v>84</v>
      </c>
      <c r="N27" s="62">
        <v>84</v>
      </c>
      <c r="O27" s="62">
        <v>84</v>
      </c>
      <c r="P27" s="62">
        <v>84</v>
      </c>
      <c r="Q27" s="65">
        <f t="shared" si="13"/>
        <v>975.2</v>
      </c>
      <c r="R27" s="62">
        <v>1000</v>
      </c>
      <c r="S27" s="62">
        <v>1000</v>
      </c>
    </row>
    <row r="28" spans="2:19">
      <c r="B28" s="57"/>
      <c r="C28" s="14" t="s">
        <v>21</v>
      </c>
      <c r="D28" s="62">
        <v>20</v>
      </c>
      <c r="E28" s="62">
        <v>52</v>
      </c>
      <c r="F28" s="62">
        <v>69.53</v>
      </c>
      <c r="G28" s="62">
        <v>69.53</v>
      </c>
      <c r="H28" s="62">
        <v>69.53</v>
      </c>
      <c r="I28" s="62">
        <v>69.53</v>
      </c>
      <c r="J28" s="62">
        <v>69.97</v>
      </c>
      <c r="K28" s="62">
        <v>70</v>
      </c>
      <c r="L28" s="62">
        <v>70</v>
      </c>
      <c r="M28" s="62">
        <v>70</v>
      </c>
      <c r="N28" s="62">
        <v>70</v>
      </c>
      <c r="O28" s="62">
        <v>70</v>
      </c>
      <c r="P28" s="62">
        <v>70</v>
      </c>
      <c r="Q28" s="65">
        <f t="shared" si="13"/>
        <v>820.09</v>
      </c>
      <c r="R28" s="62">
        <v>850</v>
      </c>
      <c r="S28" s="62">
        <v>850</v>
      </c>
    </row>
    <row r="29" spans="2:19">
      <c r="B29" s="57"/>
      <c r="C29" s="14" t="s">
        <v>22</v>
      </c>
      <c r="D29" s="62">
        <v>21</v>
      </c>
      <c r="E29" s="62">
        <v>53</v>
      </c>
      <c r="F29" s="62">
        <v>0</v>
      </c>
      <c r="G29" s="62">
        <v>0.59899999999999998</v>
      </c>
      <c r="H29" s="62">
        <v>0.3</v>
      </c>
      <c r="I29" s="62">
        <v>1.05</v>
      </c>
      <c r="J29" s="62">
        <v>10.45</v>
      </c>
      <c r="K29" s="62">
        <v>10</v>
      </c>
      <c r="L29" s="62">
        <v>10</v>
      </c>
      <c r="M29" s="62">
        <v>10</v>
      </c>
      <c r="N29" s="62">
        <v>10</v>
      </c>
      <c r="O29" s="62">
        <v>10</v>
      </c>
      <c r="P29" s="62">
        <v>10</v>
      </c>
      <c r="Q29" s="65">
        <f t="shared" si="13"/>
        <v>125.39899999999999</v>
      </c>
      <c r="R29" s="62">
        <v>320</v>
      </c>
      <c r="S29" s="62">
        <v>320</v>
      </c>
    </row>
    <row r="30" spans="2:19">
      <c r="B30" s="57"/>
      <c r="C30" s="14" t="s">
        <v>23</v>
      </c>
      <c r="D30" s="62">
        <v>22</v>
      </c>
      <c r="E30" s="62">
        <v>54</v>
      </c>
      <c r="F30" s="62">
        <v>87.2</v>
      </c>
      <c r="G30" s="62">
        <v>216.92699999999999</v>
      </c>
      <c r="H30" s="62">
        <v>87.2</v>
      </c>
      <c r="I30" s="62">
        <v>87.2</v>
      </c>
      <c r="J30" s="62">
        <v>124.6</v>
      </c>
      <c r="K30" s="62">
        <v>100</v>
      </c>
      <c r="L30" s="62">
        <v>100</v>
      </c>
      <c r="M30" s="62">
        <v>100</v>
      </c>
      <c r="N30" s="62">
        <v>100</v>
      </c>
      <c r="O30" s="62">
        <v>100</v>
      </c>
      <c r="P30" s="62">
        <v>100</v>
      </c>
      <c r="Q30" s="65">
        <f t="shared" si="13"/>
        <v>1257.127</v>
      </c>
      <c r="R30" s="62">
        <v>1300</v>
      </c>
      <c r="S30" s="62">
        <v>1300</v>
      </c>
    </row>
    <row r="31" spans="2:19">
      <c r="B31" s="57"/>
      <c r="C31" s="14" t="s">
        <v>40</v>
      </c>
      <c r="D31" s="62">
        <v>23</v>
      </c>
      <c r="E31" s="62">
        <v>55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2">
        <v>265</v>
      </c>
      <c r="Q31" s="65">
        <f t="shared" si="13"/>
        <v>320</v>
      </c>
      <c r="R31" s="62">
        <v>250</v>
      </c>
      <c r="S31" s="62">
        <v>260</v>
      </c>
    </row>
    <row r="32" spans="2:19">
      <c r="B32" s="57"/>
      <c r="C32" s="14" t="s">
        <v>24</v>
      </c>
      <c r="D32" s="62">
        <v>24</v>
      </c>
      <c r="E32" s="62">
        <v>56</v>
      </c>
      <c r="F32" s="62">
        <v>0</v>
      </c>
      <c r="G32" s="62">
        <v>0</v>
      </c>
      <c r="H32" s="62">
        <v>0</v>
      </c>
      <c r="I32" s="62">
        <v>0</v>
      </c>
      <c r="J32" s="62">
        <v>0</v>
      </c>
      <c r="K32" s="62">
        <v>0</v>
      </c>
      <c r="L32" s="62">
        <v>0</v>
      </c>
      <c r="M32" s="62">
        <v>0</v>
      </c>
      <c r="N32" s="62">
        <v>0</v>
      </c>
      <c r="O32" s="62">
        <v>0</v>
      </c>
      <c r="P32" s="62">
        <v>0</v>
      </c>
      <c r="Q32" s="65">
        <f t="shared" si="13"/>
        <v>56</v>
      </c>
      <c r="R32" s="62">
        <v>0</v>
      </c>
      <c r="S32" s="62">
        <v>0</v>
      </c>
    </row>
    <row r="33" spans="2:19">
      <c r="B33" s="57"/>
      <c r="C33" s="14" t="s">
        <v>41</v>
      </c>
      <c r="D33" s="62">
        <v>25</v>
      </c>
      <c r="E33" s="62">
        <v>57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62">
        <v>0</v>
      </c>
      <c r="P33" s="62">
        <v>0</v>
      </c>
      <c r="Q33" s="65">
        <f t="shared" si="13"/>
        <v>57</v>
      </c>
      <c r="R33" s="62">
        <v>0</v>
      </c>
      <c r="S33" s="62">
        <v>0</v>
      </c>
    </row>
    <row r="34" spans="2:19">
      <c r="B34" s="57"/>
      <c r="C34" s="14" t="s">
        <v>25</v>
      </c>
      <c r="D34" s="62">
        <v>26</v>
      </c>
      <c r="E34" s="62">
        <v>58</v>
      </c>
      <c r="F34" s="62">
        <v>12</v>
      </c>
      <c r="G34" s="62">
        <v>52</v>
      </c>
      <c r="H34" s="62">
        <v>30</v>
      </c>
      <c r="I34" s="62">
        <v>0</v>
      </c>
      <c r="J34" s="62">
        <v>0</v>
      </c>
      <c r="K34" s="62">
        <v>0</v>
      </c>
      <c r="L34" s="62">
        <v>0</v>
      </c>
      <c r="M34" s="62">
        <v>0</v>
      </c>
      <c r="N34" s="62">
        <v>0</v>
      </c>
      <c r="O34" s="62">
        <v>0</v>
      </c>
      <c r="P34" s="62">
        <v>0</v>
      </c>
      <c r="Q34" s="65">
        <f t="shared" si="13"/>
        <v>152</v>
      </c>
      <c r="R34" s="62">
        <v>100</v>
      </c>
      <c r="S34" s="62">
        <v>100</v>
      </c>
    </row>
    <row r="35" spans="2:19">
      <c r="B35" s="58"/>
      <c r="C35" s="14" t="s">
        <v>46</v>
      </c>
      <c r="D35" s="62">
        <v>27</v>
      </c>
      <c r="E35" s="62">
        <v>59</v>
      </c>
      <c r="F35" s="62"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2">
        <v>0</v>
      </c>
      <c r="M35" s="62">
        <v>0</v>
      </c>
      <c r="N35" s="62">
        <v>0</v>
      </c>
      <c r="O35" s="62">
        <v>0</v>
      </c>
      <c r="P35" s="62">
        <v>0</v>
      </c>
      <c r="Q35" s="65">
        <f t="shared" si="13"/>
        <v>59</v>
      </c>
      <c r="R35" s="62">
        <v>0</v>
      </c>
      <c r="S35" s="62">
        <v>0</v>
      </c>
    </row>
    <row r="36" spans="2:19">
      <c r="B36" s="14" t="s">
        <v>32</v>
      </c>
      <c r="C36" s="3"/>
      <c r="D36" s="65">
        <f>D9-D10</f>
        <v>-376</v>
      </c>
      <c r="E36" s="65">
        <f>E9-E10</f>
        <v>-1176</v>
      </c>
      <c r="F36" s="65">
        <f t="shared" ref="F36:P36" si="14">F9-F10</f>
        <v>-5673.0199999999986</v>
      </c>
      <c r="G36" s="65">
        <f t="shared" si="14"/>
        <v>-690.96999999999935</v>
      </c>
      <c r="H36" s="65">
        <f t="shared" si="14"/>
        <v>-1419.6879999999992</v>
      </c>
      <c r="I36" s="65">
        <f t="shared" si="14"/>
        <v>-1319.7020000000002</v>
      </c>
      <c r="J36" s="65">
        <f t="shared" si="14"/>
        <v>-1102.2059999999992</v>
      </c>
      <c r="K36" s="65">
        <f t="shared" si="14"/>
        <v>-469</v>
      </c>
      <c r="L36" s="65">
        <f t="shared" si="14"/>
        <v>-169</v>
      </c>
      <c r="M36" s="65">
        <f t="shared" si="14"/>
        <v>-469</v>
      </c>
      <c r="N36" s="65">
        <f t="shared" si="14"/>
        <v>-969</v>
      </c>
      <c r="O36" s="65">
        <f t="shared" si="14"/>
        <v>-1919</v>
      </c>
      <c r="P36" s="65">
        <f t="shared" si="14"/>
        <v>-1084</v>
      </c>
      <c r="Q36" s="65">
        <f>SUM(E36:P36)</f>
        <v>-16460.585999999996</v>
      </c>
      <c r="R36" s="65">
        <f>R9-R10</f>
        <v>88975</v>
      </c>
      <c r="S36" s="65">
        <f>S9-S10</f>
        <v>135840</v>
      </c>
    </row>
    <row r="37" spans="2:19">
      <c r="B37" s="59" t="s">
        <v>26</v>
      </c>
      <c r="C37" s="53"/>
      <c r="D37" s="62">
        <v>28</v>
      </c>
      <c r="E37" s="62">
        <v>60</v>
      </c>
      <c r="F37" s="62">
        <v>2E-3</v>
      </c>
      <c r="G37" s="62">
        <v>44.1</v>
      </c>
      <c r="H37" s="62">
        <v>100</v>
      </c>
      <c r="I37" s="62">
        <v>0</v>
      </c>
      <c r="J37" s="62">
        <v>0</v>
      </c>
      <c r="K37" s="62">
        <v>0</v>
      </c>
      <c r="L37" s="62">
        <v>0</v>
      </c>
      <c r="M37" s="62">
        <v>0</v>
      </c>
      <c r="N37" s="62">
        <v>0</v>
      </c>
      <c r="O37" s="62">
        <v>0</v>
      </c>
      <c r="P37" s="62">
        <v>0</v>
      </c>
      <c r="Q37" s="65">
        <f>SUM(E37:P37)</f>
        <v>204.102</v>
      </c>
      <c r="R37" s="62">
        <v>150</v>
      </c>
      <c r="S37" s="62">
        <v>150</v>
      </c>
    </row>
    <row r="38" spans="2:19">
      <c r="B38" s="56" t="s">
        <v>27</v>
      </c>
      <c r="C38" s="15"/>
      <c r="D38" s="62">
        <v>29</v>
      </c>
      <c r="E38" s="62">
        <v>61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2">
        <v>0</v>
      </c>
      <c r="L38" s="62">
        <v>0</v>
      </c>
      <c r="M38" s="62">
        <v>0</v>
      </c>
      <c r="N38" s="62">
        <v>0</v>
      </c>
      <c r="O38" s="62">
        <v>0</v>
      </c>
      <c r="P38" s="62">
        <v>0</v>
      </c>
      <c r="Q38" s="65">
        <f>SUM(E38:P38)</f>
        <v>61</v>
      </c>
      <c r="R38" s="62">
        <v>0</v>
      </c>
      <c r="S38" s="62">
        <v>0</v>
      </c>
    </row>
    <row r="39" spans="2:19">
      <c r="B39" s="15" t="s">
        <v>28</v>
      </c>
      <c r="C39" s="3"/>
      <c r="D39" s="65">
        <f t="shared" ref="D39:P39" si="15">D36+D37-D38</f>
        <v>-377</v>
      </c>
      <c r="E39" s="65">
        <f t="shared" si="15"/>
        <v>-1177</v>
      </c>
      <c r="F39" s="65">
        <f t="shared" si="15"/>
        <v>-5673.0179999999982</v>
      </c>
      <c r="G39" s="65">
        <f t="shared" si="15"/>
        <v>-646.86999999999932</v>
      </c>
      <c r="H39" s="65">
        <f t="shared" si="15"/>
        <v>-1319.6879999999992</v>
      </c>
      <c r="I39" s="65">
        <f t="shared" si="15"/>
        <v>-1319.7020000000002</v>
      </c>
      <c r="J39" s="65">
        <f t="shared" si="15"/>
        <v>-1102.2059999999992</v>
      </c>
      <c r="K39" s="65">
        <f t="shared" si="15"/>
        <v>-469</v>
      </c>
      <c r="L39" s="65">
        <f t="shared" si="15"/>
        <v>-169</v>
      </c>
      <c r="M39" s="65">
        <f t="shared" si="15"/>
        <v>-469</v>
      </c>
      <c r="N39" s="65">
        <f t="shared" si="15"/>
        <v>-969</v>
      </c>
      <c r="O39" s="65">
        <f t="shared" si="15"/>
        <v>-1919</v>
      </c>
      <c r="P39" s="65">
        <f t="shared" si="15"/>
        <v>-1084</v>
      </c>
      <c r="Q39" s="65">
        <f t="shared" ref="Q39:Q43" si="16">SUM(E39:P39)</f>
        <v>-16317.483999999997</v>
      </c>
      <c r="R39" s="65">
        <f>R36+R37-R38</f>
        <v>89125</v>
      </c>
      <c r="S39" s="65">
        <f>S36+S37-S38</f>
        <v>135990</v>
      </c>
    </row>
    <row r="40" spans="2:19">
      <c r="B40" s="60" t="s">
        <v>33</v>
      </c>
      <c r="C40" s="55"/>
      <c r="D40" s="62">
        <v>39</v>
      </c>
      <c r="E40" s="62">
        <v>62</v>
      </c>
      <c r="F40" s="62">
        <v>0</v>
      </c>
      <c r="G40" s="62">
        <v>0</v>
      </c>
      <c r="H40" s="62">
        <v>0</v>
      </c>
      <c r="I40" s="62">
        <v>0</v>
      </c>
      <c r="J40" s="62">
        <v>0</v>
      </c>
      <c r="K40" s="62">
        <v>0</v>
      </c>
      <c r="L40" s="62">
        <v>1</v>
      </c>
      <c r="M40" s="62">
        <v>0</v>
      </c>
      <c r="N40" s="62">
        <v>0</v>
      </c>
      <c r="O40" s="62">
        <v>100</v>
      </c>
      <c r="P40" s="62">
        <v>0</v>
      </c>
      <c r="Q40" s="65">
        <f t="shared" si="16"/>
        <v>163</v>
      </c>
      <c r="R40" s="62">
        <v>0</v>
      </c>
      <c r="S40" s="62">
        <v>0</v>
      </c>
    </row>
    <row r="41" spans="2:19">
      <c r="B41" s="60" t="s">
        <v>34</v>
      </c>
      <c r="C41" s="55"/>
      <c r="D41" s="62">
        <v>31</v>
      </c>
      <c r="E41" s="62">
        <v>63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2">
        <v>0</v>
      </c>
      <c r="Q41" s="65">
        <f t="shared" si="16"/>
        <v>63</v>
      </c>
      <c r="R41" s="62">
        <v>0</v>
      </c>
      <c r="S41" s="62">
        <v>0</v>
      </c>
    </row>
    <row r="42" spans="2:19">
      <c r="B42" s="14" t="s">
        <v>29</v>
      </c>
      <c r="C42" s="61"/>
      <c r="D42" s="65">
        <f>D39+D40-D41</f>
        <v>-369</v>
      </c>
      <c r="E42" s="65">
        <f>E39+E40-E41</f>
        <v>-1178</v>
      </c>
      <c r="F42" s="65">
        <f t="shared" ref="F42:P42" si="17">F39+F40-F41</f>
        <v>-5673.0179999999982</v>
      </c>
      <c r="G42" s="65">
        <f t="shared" si="17"/>
        <v>-646.86999999999932</v>
      </c>
      <c r="H42" s="65">
        <f t="shared" si="17"/>
        <v>-1319.6879999999992</v>
      </c>
      <c r="I42" s="65">
        <f t="shared" si="17"/>
        <v>-1319.7020000000002</v>
      </c>
      <c r="J42" s="65">
        <f t="shared" si="17"/>
        <v>-1102.2059999999992</v>
      </c>
      <c r="K42" s="65">
        <f t="shared" si="17"/>
        <v>-469</v>
      </c>
      <c r="L42" s="65">
        <f t="shared" si="17"/>
        <v>-168</v>
      </c>
      <c r="M42" s="65">
        <f t="shared" si="17"/>
        <v>-469</v>
      </c>
      <c r="N42" s="65">
        <f t="shared" si="17"/>
        <v>-969</v>
      </c>
      <c r="O42" s="65">
        <f t="shared" si="17"/>
        <v>-1819</v>
      </c>
      <c r="P42" s="65">
        <f t="shared" si="17"/>
        <v>-1084</v>
      </c>
      <c r="Q42" s="65">
        <f t="shared" si="16"/>
        <v>-16217.483999999997</v>
      </c>
      <c r="R42" s="65">
        <f>R39+R40-R41</f>
        <v>89125</v>
      </c>
      <c r="S42" s="65">
        <f>S39+S40-S41</f>
        <v>135990</v>
      </c>
    </row>
    <row r="43" spans="2:19">
      <c r="B43" s="14" t="s">
        <v>30</v>
      </c>
      <c r="C43" s="61"/>
      <c r="D43" s="62">
        <v>32</v>
      </c>
      <c r="E43" s="62">
        <v>64</v>
      </c>
      <c r="F43" s="62">
        <v>64.099999999999994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v>0</v>
      </c>
      <c r="Q43" s="65">
        <f t="shared" si="16"/>
        <v>128.1</v>
      </c>
      <c r="R43" s="62">
        <v>50</v>
      </c>
      <c r="S43" s="62">
        <v>50</v>
      </c>
    </row>
    <row r="44" spans="2:19">
      <c r="B44" s="14" t="s">
        <v>31</v>
      </c>
      <c r="C44" s="61"/>
      <c r="D44" s="65">
        <f>D42-D43</f>
        <v>-401</v>
      </c>
      <c r="E44" s="65">
        <f>E42-E43</f>
        <v>-1242</v>
      </c>
      <c r="F44" s="65">
        <f t="shared" ref="F44:P44" si="18">F42-F43</f>
        <v>-5737.1179999999986</v>
      </c>
      <c r="G44" s="65">
        <f t="shared" si="18"/>
        <v>-646.86999999999932</v>
      </c>
      <c r="H44" s="65">
        <f t="shared" si="18"/>
        <v>-1319.6879999999992</v>
      </c>
      <c r="I44" s="65">
        <f t="shared" si="18"/>
        <v>-1319.7020000000002</v>
      </c>
      <c r="J44" s="65">
        <f t="shared" si="18"/>
        <v>-1102.2059999999992</v>
      </c>
      <c r="K44" s="65">
        <f t="shared" si="18"/>
        <v>-469</v>
      </c>
      <c r="L44" s="65">
        <f t="shared" si="18"/>
        <v>-168</v>
      </c>
      <c r="M44" s="65">
        <f t="shared" si="18"/>
        <v>-469</v>
      </c>
      <c r="N44" s="65">
        <f t="shared" si="18"/>
        <v>-969</v>
      </c>
      <c r="O44" s="65">
        <f t="shared" si="18"/>
        <v>-1819</v>
      </c>
      <c r="P44" s="65">
        <f t="shared" si="18"/>
        <v>-1084</v>
      </c>
      <c r="Q44" s="65">
        <f>SUM(E44:P44)</f>
        <v>-16345.583999999995</v>
      </c>
      <c r="R44" s="65">
        <f>R42-R43</f>
        <v>89075</v>
      </c>
      <c r="S44" s="65">
        <f>S42-S43</f>
        <v>135940</v>
      </c>
    </row>
    <row r="50" spans="4:4">
      <c r="D50" s="40"/>
    </row>
    <row r="51" spans="4:4">
      <c r="D51" s="40"/>
    </row>
  </sheetData>
  <mergeCells count="3">
    <mergeCell ref="D5:D6"/>
    <mergeCell ref="R5:R6"/>
    <mergeCell ref="S5:S6"/>
  </mergeCells>
  <phoneticPr fontId="1"/>
  <pageMargins left="0.7" right="0.7" top="0.75" bottom="0.75" header="0.3" footer="0.3"/>
  <pageSetup paperSize="9" scale="6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51"/>
  <sheetViews>
    <sheetView showGridLines="0" tabSelected="1" zoomScale="85" zoomScaleNormal="85" workbookViewId="0">
      <selection activeCell="H15" sqref="H15"/>
    </sheetView>
  </sheetViews>
  <sheetFormatPr defaultRowHeight="14.25"/>
  <cols>
    <col min="1" max="2" width="1.625" style="1" customWidth="1"/>
    <col min="3" max="3" width="17.125" style="1" customWidth="1"/>
    <col min="4" max="4" width="11.5" style="1" bestFit="1" customWidth="1"/>
    <col min="5" max="5" width="9.75" style="1" bestFit="1" customWidth="1"/>
    <col min="6" max="16" width="9" style="1"/>
    <col min="17" max="17" width="9" style="1" customWidth="1"/>
    <col min="18" max="19" width="11.5" style="1" bestFit="1" customWidth="1"/>
    <col min="20" max="16384" width="9" style="1"/>
  </cols>
  <sheetData>
    <row r="1" spans="2:19" ht="15.75">
      <c r="B1" s="27" t="s">
        <v>38</v>
      </c>
    </row>
    <row r="2" spans="2:19">
      <c r="D2" s="2"/>
      <c r="R2" s="2"/>
    </row>
    <row r="3" spans="2:19">
      <c r="D3" s="2"/>
      <c r="R3" s="2"/>
      <c r="S3" s="2" t="s">
        <v>4</v>
      </c>
    </row>
    <row r="4" spans="2:19">
      <c r="B4" s="34"/>
      <c r="C4" s="35"/>
      <c r="D4" s="41" t="s">
        <v>35</v>
      </c>
      <c r="E4" s="28" t="s">
        <v>36</v>
      </c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30"/>
      <c r="S4" s="30"/>
    </row>
    <row r="5" spans="2:19">
      <c r="B5" s="36"/>
      <c r="C5" s="37"/>
      <c r="D5" s="71" t="str">
        <f>入力!D5</f>
        <v>2023年8月期</v>
      </c>
      <c r="E5" s="28" t="str">
        <f>入力!E5</f>
        <v>2024年8月期</v>
      </c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30"/>
      <c r="R5" s="73" t="str">
        <f>入力!R5</f>
        <v>2025年8月期</v>
      </c>
      <c r="S5" s="73" t="str">
        <f>入力!S5</f>
        <v>2026年8月期</v>
      </c>
    </row>
    <row r="6" spans="2:19">
      <c r="B6" s="32"/>
      <c r="C6" s="33"/>
      <c r="D6" s="72"/>
      <c r="E6" s="31">
        <f>入力!E6</f>
        <v>12</v>
      </c>
      <c r="F6" s="31">
        <f>入力!F6</f>
        <v>1</v>
      </c>
      <c r="G6" s="31">
        <f>入力!G6</f>
        <v>2</v>
      </c>
      <c r="H6" s="31">
        <f>入力!H6</f>
        <v>3</v>
      </c>
      <c r="I6" s="31">
        <f>入力!I6</f>
        <v>4</v>
      </c>
      <c r="J6" s="31">
        <f>入力!J6</f>
        <v>5</v>
      </c>
      <c r="K6" s="31">
        <f>入力!K6</f>
        <v>6</v>
      </c>
      <c r="L6" s="31">
        <f>入力!L6</f>
        <v>7</v>
      </c>
      <c r="M6" s="31">
        <f>入力!M6</f>
        <v>8</v>
      </c>
      <c r="N6" s="31">
        <f>入力!N6</f>
        <v>9</v>
      </c>
      <c r="O6" s="31">
        <f>入力!O6</f>
        <v>10</v>
      </c>
      <c r="P6" s="31">
        <f>入力!P6</f>
        <v>11</v>
      </c>
      <c r="Q6" s="31" t="s">
        <v>2</v>
      </c>
      <c r="R6" s="74"/>
      <c r="S6" s="74"/>
    </row>
    <row r="7" spans="2:19">
      <c r="B7" s="12" t="s">
        <v>0</v>
      </c>
      <c r="C7" s="13"/>
      <c r="D7" s="16">
        <f>入力!D7</f>
        <v>1</v>
      </c>
      <c r="E7" s="16">
        <f>入力!E7</f>
        <v>33</v>
      </c>
      <c r="F7" s="16">
        <f>入力!F7</f>
        <v>65</v>
      </c>
      <c r="G7" s="16">
        <f>入力!G7</f>
        <v>5126.2359999999999</v>
      </c>
      <c r="H7" s="16">
        <f>入力!H7</f>
        <v>5463.9480000000003</v>
      </c>
      <c r="I7" s="16">
        <f>入力!I7</f>
        <v>4873.0169999999998</v>
      </c>
      <c r="J7" s="16">
        <f>入力!J7</f>
        <v>5168.509</v>
      </c>
      <c r="K7" s="16">
        <f>入力!K7</f>
        <v>5200</v>
      </c>
      <c r="L7" s="16">
        <f>入力!L7</f>
        <v>5500</v>
      </c>
      <c r="M7" s="16">
        <f>入力!M7</f>
        <v>5200</v>
      </c>
      <c r="N7" s="16">
        <f>入力!N7</f>
        <v>5200</v>
      </c>
      <c r="O7" s="16">
        <f>入力!O7</f>
        <v>5450</v>
      </c>
      <c r="P7" s="16">
        <f>入力!P7</f>
        <v>5950</v>
      </c>
      <c r="Q7" s="16">
        <f>SUM(E7:P7)</f>
        <v>53229.71</v>
      </c>
      <c r="R7" s="16">
        <f>入力!R7</f>
        <v>150000</v>
      </c>
      <c r="S7" s="16">
        <f>入力!S7</f>
        <v>200000</v>
      </c>
    </row>
    <row r="8" spans="2:19">
      <c r="B8" s="17" t="s">
        <v>1</v>
      </c>
      <c r="C8" s="18"/>
      <c r="D8" s="4">
        <f>入力!D8</f>
        <v>2</v>
      </c>
      <c r="E8" s="4">
        <f>入力!E8</f>
        <v>34</v>
      </c>
      <c r="F8" s="4">
        <f>入力!F8</f>
        <v>1000</v>
      </c>
      <c r="G8" s="4">
        <f>入力!G8</f>
        <v>1000</v>
      </c>
      <c r="H8" s="4">
        <f>入力!H8</f>
        <v>1000</v>
      </c>
      <c r="I8" s="4">
        <f>入力!I8</f>
        <v>1000</v>
      </c>
      <c r="J8" s="4">
        <f>入力!J8</f>
        <v>1000</v>
      </c>
      <c r="K8" s="4">
        <f>入力!K8</f>
        <v>1000</v>
      </c>
      <c r="L8" s="4">
        <f>入力!L8</f>
        <v>1000</v>
      </c>
      <c r="M8" s="4">
        <f>入力!M8</f>
        <v>1000</v>
      </c>
      <c r="N8" s="4">
        <f>入力!N8</f>
        <v>1000</v>
      </c>
      <c r="O8" s="4">
        <f>入力!O8</f>
        <v>1000</v>
      </c>
      <c r="P8" s="4">
        <f>入力!P8</f>
        <v>1000</v>
      </c>
      <c r="Q8" s="4">
        <f>SUM(E8:P8)</f>
        <v>11034</v>
      </c>
      <c r="R8" s="4">
        <f>入力!R8</f>
        <v>27000</v>
      </c>
      <c r="S8" s="4">
        <f>入力!S8</f>
        <v>30000</v>
      </c>
    </row>
    <row r="9" spans="2:19">
      <c r="B9" s="21" t="s">
        <v>3</v>
      </c>
      <c r="C9" s="22"/>
      <c r="D9" s="20">
        <f>D7-D8</f>
        <v>-1</v>
      </c>
      <c r="E9" s="20">
        <f>E7-E8</f>
        <v>-1</v>
      </c>
      <c r="F9" s="20">
        <f t="shared" ref="F9:P9" si="0">F7-F8</f>
        <v>-935</v>
      </c>
      <c r="G9" s="20">
        <f t="shared" si="0"/>
        <v>4126.2359999999999</v>
      </c>
      <c r="H9" s="20">
        <f t="shared" si="0"/>
        <v>4463.9480000000003</v>
      </c>
      <c r="I9" s="20">
        <f t="shared" si="0"/>
        <v>3873.0169999999998</v>
      </c>
      <c r="J9" s="20">
        <f t="shared" si="0"/>
        <v>4168.509</v>
      </c>
      <c r="K9" s="20">
        <f>K7-K8</f>
        <v>4200</v>
      </c>
      <c r="L9" s="20">
        <f t="shared" si="0"/>
        <v>4500</v>
      </c>
      <c r="M9" s="20">
        <f t="shared" si="0"/>
        <v>4200</v>
      </c>
      <c r="N9" s="20">
        <f t="shared" si="0"/>
        <v>4200</v>
      </c>
      <c r="O9" s="20">
        <f t="shared" si="0"/>
        <v>4450</v>
      </c>
      <c r="P9" s="20">
        <f t="shared" si="0"/>
        <v>4950</v>
      </c>
      <c r="Q9" s="20">
        <f>SUM(E9:P9)</f>
        <v>42195.71</v>
      </c>
      <c r="R9" s="20">
        <f>R7-R8</f>
        <v>123000</v>
      </c>
      <c r="S9" s="20">
        <f>S7-S8</f>
        <v>170000</v>
      </c>
    </row>
    <row r="10" spans="2:19">
      <c r="B10" s="5" t="s">
        <v>37</v>
      </c>
      <c r="C10" s="6"/>
      <c r="D10" s="26">
        <f>SUM(D11:D35)</f>
        <v>375</v>
      </c>
      <c r="E10" s="26">
        <f t="shared" ref="E10:P10" si="1">SUM(E11:E35)</f>
        <v>1175</v>
      </c>
      <c r="F10" s="26">
        <f t="shared" si="1"/>
        <v>4738.0199999999986</v>
      </c>
      <c r="G10" s="26">
        <f t="shared" si="1"/>
        <v>4817.2059999999992</v>
      </c>
      <c r="H10" s="26">
        <f t="shared" si="1"/>
        <v>5883.6359999999995</v>
      </c>
      <c r="I10" s="26">
        <f t="shared" si="1"/>
        <v>5192.7190000000001</v>
      </c>
      <c r="J10" s="26">
        <f t="shared" si="1"/>
        <v>5270.7149999999992</v>
      </c>
      <c r="K10" s="26">
        <f t="shared" si="1"/>
        <v>4669</v>
      </c>
      <c r="L10" s="26">
        <f t="shared" si="1"/>
        <v>4669</v>
      </c>
      <c r="M10" s="26">
        <f t="shared" si="1"/>
        <v>4669</v>
      </c>
      <c r="N10" s="26">
        <f t="shared" si="1"/>
        <v>5169</v>
      </c>
      <c r="O10" s="26">
        <f t="shared" si="1"/>
        <v>6369</v>
      </c>
      <c r="P10" s="26">
        <f t="shared" si="1"/>
        <v>6034</v>
      </c>
      <c r="Q10" s="26">
        <f>SUM(E10:P10)</f>
        <v>58656.296000000002</v>
      </c>
      <c r="R10" s="26">
        <f t="shared" ref="R10:S10" si="2">SUM(R11:R35)</f>
        <v>34025</v>
      </c>
      <c r="S10" s="26">
        <f t="shared" si="2"/>
        <v>34160</v>
      </c>
    </row>
    <row r="11" spans="2:19">
      <c r="B11" s="8"/>
      <c r="C11" s="15" t="s">
        <v>5</v>
      </c>
      <c r="D11" s="3">
        <f>入力!D11</f>
        <v>3</v>
      </c>
      <c r="E11" s="3">
        <f>入力!E11</f>
        <v>35</v>
      </c>
      <c r="F11" s="3">
        <f>入力!F11</f>
        <v>200</v>
      </c>
      <c r="G11" s="3">
        <f>入力!G11</f>
        <v>200</v>
      </c>
      <c r="H11" s="3">
        <f>入力!H11</f>
        <v>200</v>
      </c>
      <c r="I11" s="3">
        <f>入力!I11</f>
        <v>200</v>
      </c>
      <c r="J11" s="3">
        <f>入力!J11</f>
        <v>200</v>
      </c>
      <c r="K11" s="3">
        <f>入力!K11</f>
        <v>200</v>
      </c>
      <c r="L11" s="3">
        <f>入力!L11</f>
        <v>200</v>
      </c>
      <c r="M11" s="3">
        <f>入力!M11</f>
        <v>200</v>
      </c>
      <c r="N11" s="3">
        <f>入力!N11</f>
        <v>200</v>
      </c>
      <c r="O11" s="3">
        <f>入力!O11</f>
        <v>200</v>
      </c>
      <c r="P11" s="3">
        <f>入力!P11</f>
        <v>200</v>
      </c>
      <c r="Q11" s="3">
        <f t="shared" ref="Q11:Q37" si="3">SUM(E11:P11)</f>
        <v>2235</v>
      </c>
      <c r="R11" s="3">
        <f>入力!R11</f>
        <v>2500</v>
      </c>
      <c r="S11" s="3">
        <f>入力!S11</f>
        <v>2500</v>
      </c>
    </row>
    <row r="12" spans="2:19">
      <c r="B12" s="8"/>
      <c r="C12" s="15" t="s">
        <v>6</v>
      </c>
      <c r="D12" s="3">
        <f>入力!D12</f>
        <v>4</v>
      </c>
      <c r="E12" s="3">
        <f>入力!E12</f>
        <v>36</v>
      </c>
      <c r="F12" s="3">
        <f>入力!F12</f>
        <v>2767.893</v>
      </c>
      <c r="G12" s="3">
        <f>入力!G12</f>
        <v>2871.2629999999999</v>
      </c>
      <c r="H12" s="3">
        <f>入力!H12</f>
        <v>2957.7449999999999</v>
      </c>
      <c r="I12" s="3">
        <f>入力!I12</f>
        <v>2707.8879999999999</v>
      </c>
      <c r="J12" s="3">
        <f>入力!J12</f>
        <v>2531.5639999999999</v>
      </c>
      <c r="K12" s="3">
        <f>入力!K12</f>
        <v>2780</v>
      </c>
      <c r="L12" s="3">
        <f>入力!L12</f>
        <v>2780</v>
      </c>
      <c r="M12" s="3">
        <f>入力!M12</f>
        <v>2780</v>
      </c>
      <c r="N12" s="3">
        <f>入力!N12</f>
        <v>2780</v>
      </c>
      <c r="O12" s="3">
        <f>入力!O12</f>
        <v>2780</v>
      </c>
      <c r="P12" s="3">
        <f>入力!P12</f>
        <v>2780</v>
      </c>
      <c r="Q12" s="3">
        <f t="shared" si="3"/>
        <v>30552.353000000003</v>
      </c>
      <c r="R12" s="3">
        <f>入力!R12</f>
        <v>3400</v>
      </c>
      <c r="S12" s="3">
        <f>入力!S12</f>
        <v>3500</v>
      </c>
    </row>
    <row r="13" spans="2:19">
      <c r="B13" s="8"/>
      <c r="C13" s="15" t="s">
        <v>7</v>
      </c>
      <c r="D13" s="3">
        <f>入力!D13</f>
        <v>5</v>
      </c>
      <c r="E13" s="3">
        <f>入力!E13</f>
        <v>37</v>
      </c>
      <c r="F13" s="3">
        <f>入力!F13</f>
        <v>0</v>
      </c>
      <c r="G13" s="3">
        <f>入力!G13</f>
        <v>0</v>
      </c>
      <c r="H13" s="3">
        <f>入力!H13</f>
        <v>1208</v>
      </c>
      <c r="I13" s="3">
        <f>入力!I13</f>
        <v>0</v>
      </c>
      <c r="J13" s="3">
        <f>入力!J13</f>
        <v>0</v>
      </c>
      <c r="K13" s="3">
        <f>入力!K13</f>
        <v>0</v>
      </c>
      <c r="L13" s="3">
        <f>入力!L13</f>
        <v>0</v>
      </c>
      <c r="M13" s="3">
        <f>入力!M13</f>
        <v>0</v>
      </c>
      <c r="N13" s="3">
        <f>入力!N13</f>
        <v>0</v>
      </c>
      <c r="O13" s="3">
        <f>入力!O13</f>
        <v>1200</v>
      </c>
      <c r="P13" s="3">
        <f>入力!P13</f>
        <v>0</v>
      </c>
      <c r="Q13" s="3">
        <f t="shared" si="3"/>
        <v>2445</v>
      </c>
      <c r="R13" s="3">
        <f>入力!R13</f>
        <v>2500</v>
      </c>
      <c r="S13" s="3">
        <f>入力!S13</f>
        <v>2500</v>
      </c>
    </row>
    <row r="14" spans="2:19">
      <c r="B14" s="8"/>
      <c r="C14" s="15" t="s">
        <v>8</v>
      </c>
      <c r="D14" s="3">
        <f>入力!D14</f>
        <v>6</v>
      </c>
      <c r="E14" s="3">
        <f>入力!E14</f>
        <v>38</v>
      </c>
      <c r="F14" s="3">
        <f>入力!F14</f>
        <v>481.21699999999998</v>
      </c>
      <c r="G14" s="3">
        <f>入力!G14</f>
        <v>320.98599999999999</v>
      </c>
      <c r="H14" s="3">
        <f>入力!H14</f>
        <v>44.16</v>
      </c>
      <c r="I14" s="3">
        <f>入力!I14</f>
        <v>931.86</v>
      </c>
      <c r="J14" s="3">
        <f>入力!J14</f>
        <v>357.98599999999999</v>
      </c>
      <c r="K14" s="3">
        <f>入力!K14</f>
        <v>300</v>
      </c>
      <c r="L14" s="3">
        <f>入力!L14</f>
        <v>300</v>
      </c>
      <c r="M14" s="3">
        <f>入力!M14</f>
        <v>300</v>
      </c>
      <c r="N14" s="3">
        <f>入力!N14</f>
        <v>300</v>
      </c>
      <c r="O14" s="3">
        <f>入力!O14</f>
        <v>300</v>
      </c>
      <c r="P14" s="3">
        <f>入力!P14</f>
        <v>900</v>
      </c>
      <c r="Q14" s="3">
        <f t="shared" si="3"/>
        <v>4574.2089999999998</v>
      </c>
      <c r="R14" s="3">
        <f>入力!R14</f>
        <v>4880</v>
      </c>
      <c r="S14" s="3">
        <f>入力!S14</f>
        <v>4900</v>
      </c>
    </row>
    <row r="15" spans="2:19">
      <c r="B15" s="8"/>
      <c r="C15" s="15" t="s">
        <v>9</v>
      </c>
      <c r="D15" s="3">
        <f>入力!D15</f>
        <v>7</v>
      </c>
      <c r="E15" s="3">
        <f>入力!E15</f>
        <v>39</v>
      </c>
      <c r="F15" s="3">
        <f>入力!F15</f>
        <v>13.2</v>
      </c>
      <c r="G15" s="3">
        <f>入力!G15</f>
        <v>0</v>
      </c>
      <c r="H15" s="3">
        <f>入力!H15</f>
        <v>132</v>
      </c>
      <c r="I15" s="3">
        <f>入力!I15</f>
        <v>0</v>
      </c>
      <c r="J15" s="3">
        <f>入力!J15</f>
        <v>0</v>
      </c>
      <c r="K15" s="3">
        <f>入力!K15</f>
        <v>0</v>
      </c>
      <c r="L15" s="3">
        <f>入力!L15</f>
        <v>0</v>
      </c>
      <c r="M15" s="3">
        <f>入力!M15</f>
        <v>0</v>
      </c>
      <c r="N15" s="3">
        <f>入力!N15</f>
        <v>0</v>
      </c>
      <c r="O15" s="3">
        <f>入力!O15</f>
        <v>0</v>
      </c>
      <c r="P15" s="3">
        <f>入力!P15</f>
        <v>0</v>
      </c>
      <c r="Q15" s="3">
        <f t="shared" si="3"/>
        <v>184.2</v>
      </c>
      <c r="R15" s="3">
        <f>入力!R15</f>
        <v>145</v>
      </c>
      <c r="S15" s="3">
        <f>入力!S15</f>
        <v>150</v>
      </c>
    </row>
    <row r="16" spans="2:19">
      <c r="B16" s="8"/>
      <c r="C16" s="15" t="s">
        <v>39</v>
      </c>
      <c r="D16" s="3">
        <f>入力!D16</f>
        <v>8</v>
      </c>
      <c r="E16" s="3">
        <f>入力!E16</f>
        <v>40</v>
      </c>
      <c r="F16" s="3">
        <f>入力!F16</f>
        <v>0</v>
      </c>
      <c r="G16" s="3">
        <f>入力!G16</f>
        <v>0</v>
      </c>
      <c r="H16" s="3">
        <f>入力!H16</f>
        <v>0</v>
      </c>
      <c r="I16" s="3">
        <f>入力!I16</f>
        <v>0</v>
      </c>
      <c r="J16" s="3">
        <f>入力!J16</f>
        <v>0</v>
      </c>
      <c r="K16" s="3">
        <f>入力!K16</f>
        <v>0</v>
      </c>
      <c r="L16" s="3">
        <f>入力!L16</f>
        <v>0</v>
      </c>
      <c r="M16" s="3">
        <f>入力!M16</f>
        <v>0</v>
      </c>
      <c r="N16" s="3">
        <f>入力!N16</f>
        <v>500</v>
      </c>
      <c r="O16" s="3">
        <f>入力!O16</f>
        <v>500</v>
      </c>
      <c r="P16" s="3">
        <f>入力!P16</f>
        <v>500</v>
      </c>
      <c r="Q16" s="3">
        <f t="shared" si="3"/>
        <v>1540</v>
      </c>
      <c r="R16" s="3">
        <f>入力!R16</f>
        <v>3000</v>
      </c>
      <c r="S16" s="3">
        <f>入力!S16</f>
        <v>3000</v>
      </c>
    </row>
    <row r="17" spans="2:19">
      <c r="B17" s="8"/>
      <c r="C17" s="15" t="s">
        <v>10</v>
      </c>
      <c r="D17" s="3">
        <f>入力!D17</f>
        <v>9</v>
      </c>
      <c r="E17" s="3">
        <f>入力!E17</f>
        <v>41</v>
      </c>
      <c r="F17" s="3">
        <f>入力!F17</f>
        <v>0</v>
      </c>
      <c r="G17" s="3">
        <f>入力!G17</f>
        <v>26.608000000000001</v>
      </c>
      <c r="H17" s="3">
        <f>入力!H17</f>
        <v>28.68</v>
      </c>
      <c r="I17" s="3">
        <f>入力!I17</f>
        <v>55.215000000000003</v>
      </c>
      <c r="J17" s="3">
        <f>入力!J17</f>
        <v>29.49</v>
      </c>
      <c r="K17" s="3">
        <f>入力!K17</f>
        <v>30</v>
      </c>
      <c r="L17" s="3">
        <f>入力!L17</f>
        <v>30</v>
      </c>
      <c r="M17" s="3">
        <f>入力!M17</f>
        <v>30</v>
      </c>
      <c r="N17" s="3">
        <f>入力!N17</f>
        <v>30</v>
      </c>
      <c r="O17" s="3">
        <f>入力!O17</f>
        <v>30</v>
      </c>
      <c r="P17" s="3">
        <f>入力!P17</f>
        <v>30</v>
      </c>
      <c r="Q17" s="3">
        <f t="shared" si="3"/>
        <v>360.99300000000005</v>
      </c>
      <c r="R17" s="3">
        <f>入力!R17</f>
        <v>350</v>
      </c>
      <c r="S17" s="3">
        <f>入力!S17</f>
        <v>350</v>
      </c>
    </row>
    <row r="18" spans="2:19">
      <c r="B18" s="8"/>
      <c r="C18" s="15" t="s">
        <v>11</v>
      </c>
      <c r="D18" s="3">
        <f>入力!D18</f>
        <v>10</v>
      </c>
      <c r="E18" s="3">
        <f>入力!E18</f>
        <v>42</v>
      </c>
      <c r="F18" s="3">
        <f>入力!F18</f>
        <v>97.79</v>
      </c>
      <c r="G18" s="3">
        <f>入力!G18</f>
        <v>68.387</v>
      </c>
      <c r="H18" s="3">
        <f>入力!H18</f>
        <v>81.513999999999996</v>
      </c>
      <c r="I18" s="3">
        <f>入力!I18</f>
        <v>94.894999999999996</v>
      </c>
      <c r="J18" s="3">
        <f>入力!J18</f>
        <v>9.2449999999999992</v>
      </c>
      <c r="K18" s="3">
        <f>入力!K18</f>
        <v>70</v>
      </c>
      <c r="L18" s="3">
        <f>入力!L18</f>
        <v>70</v>
      </c>
      <c r="M18" s="3">
        <f>入力!M18</f>
        <v>70</v>
      </c>
      <c r="N18" s="3">
        <f>入力!N18</f>
        <v>70</v>
      </c>
      <c r="O18" s="3">
        <f>入力!O18</f>
        <v>70</v>
      </c>
      <c r="P18" s="3">
        <f>入力!P18</f>
        <v>70</v>
      </c>
      <c r="Q18" s="3">
        <f t="shared" si="3"/>
        <v>813.83100000000002</v>
      </c>
      <c r="R18" s="3">
        <f>入力!R18</f>
        <v>850</v>
      </c>
      <c r="S18" s="3">
        <f>入力!S18</f>
        <v>850</v>
      </c>
    </row>
    <row r="19" spans="2:19">
      <c r="B19" s="8"/>
      <c r="C19" s="15" t="s">
        <v>12</v>
      </c>
      <c r="D19" s="3">
        <f>入力!D19</f>
        <v>11</v>
      </c>
      <c r="E19" s="3">
        <f>入力!E19</f>
        <v>43</v>
      </c>
      <c r="F19" s="3">
        <f>入力!F19</f>
        <v>118.17100000000001</v>
      </c>
      <c r="G19" s="3">
        <f>入力!G19</f>
        <v>122.70699999999999</v>
      </c>
      <c r="H19" s="3">
        <f>入力!H19</f>
        <v>125.40900000000001</v>
      </c>
      <c r="I19" s="3">
        <f>入力!I19</f>
        <v>130.33099999999999</v>
      </c>
      <c r="J19" s="3">
        <f>入力!J19</f>
        <v>130.55699999999999</v>
      </c>
      <c r="K19" s="3">
        <f>入力!K19</f>
        <v>125</v>
      </c>
      <c r="L19" s="3">
        <f>入力!L19</f>
        <v>125</v>
      </c>
      <c r="M19" s="3">
        <f>入力!M19</f>
        <v>125</v>
      </c>
      <c r="N19" s="3">
        <f>入力!N19</f>
        <v>125</v>
      </c>
      <c r="O19" s="3">
        <f>入力!O19</f>
        <v>125</v>
      </c>
      <c r="P19" s="3">
        <f>入力!P19</f>
        <v>125</v>
      </c>
      <c r="Q19" s="3">
        <f t="shared" si="3"/>
        <v>1420.175</v>
      </c>
      <c r="R19" s="3">
        <f>入力!R19</f>
        <v>1500</v>
      </c>
      <c r="S19" s="3">
        <f>入力!S19</f>
        <v>1500</v>
      </c>
    </row>
    <row r="20" spans="2:19">
      <c r="B20" s="8"/>
      <c r="C20" s="15" t="s">
        <v>13</v>
      </c>
      <c r="D20" s="3">
        <f>入力!D20</f>
        <v>12</v>
      </c>
      <c r="E20" s="3">
        <f>入力!E20</f>
        <v>44</v>
      </c>
      <c r="F20" s="3">
        <f>入力!F20</f>
        <v>77.682000000000002</v>
      </c>
      <c r="G20" s="3">
        <f>入力!G20</f>
        <v>81.385999999999996</v>
      </c>
      <c r="H20" s="3">
        <f>入力!H20</f>
        <v>82.611999999999995</v>
      </c>
      <c r="I20" s="3">
        <f>入力!I20</f>
        <v>107.91200000000001</v>
      </c>
      <c r="J20" s="3">
        <f>入力!J20</f>
        <v>93.715999999999994</v>
      </c>
      <c r="K20" s="3">
        <f>入力!K20</f>
        <v>90</v>
      </c>
      <c r="L20" s="3">
        <f>入力!L20</f>
        <v>90</v>
      </c>
      <c r="M20" s="3">
        <f>入力!M20</f>
        <v>90</v>
      </c>
      <c r="N20" s="3">
        <f>入力!N20</f>
        <v>90</v>
      </c>
      <c r="O20" s="3">
        <f>入力!O20</f>
        <v>90</v>
      </c>
      <c r="P20" s="3">
        <f>入力!P20</f>
        <v>90</v>
      </c>
      <c r="Q20" s="3">
        <f t="shared" si="3"/>
        <v>1027.308</v>
      </c>
      <c r="R20" s="3">
        <f>入力!R20</f>
        <v>1000</v>
      </c>
      <c r="S20" s="3">
        <f>入力!S20</f>
        <v>1000</v>
      </c>
    </row>
    <row r="21" spans="2:19">
      <c r="B21" s="8"/>
      <c r="C21" s="15" t="s">
        <v>14</v>
      </c>
      <c r="D21" s="3">
        <f>入力!D21</f>
        <v>13</v>
      </c>
      <c r="E21" s="3">
        <f>入力!E21</f>
        <v>45</v>
      </c>
      <c r="F21" s="3">
        <f>入力!F21</f>
        <v>210.30500000000001</v>
      </c>
      <c r="G21" s="3">
        <f>入力!G21</f>
        <v>205.66499999999999</v>
      </c>
      <c r="H21" s="3">
        <f>入力!H21</f>
        <v>257.90100000000001</v>
      </c>
      <c r="I21" s="3">
        <f>入力!I21</f>
        <v>212.34299999999999</v>
      </c>
      <c r="J21" s="3">
        <f>入力!J21</f>
        <v>269.11500000000001</v>
      </c>
      <c r="K21" s="3">
        <f>入力!K21</f>
        <v>230</v>
      </c>
      <c r="L21" s="3">
        <f>入力!L21</f>
        <v>230</v>
      </c>
      <c r="M21" s="3">
        <f>入力!M21</f>
        <v>230</v>
      </c>
      <c r="N21" s="3">
        <f>入力!N21</f>
        <v>230</v>
      </c>
      <c r="O21" s="3">
        <f>入力!O21</f>
        <v>230</v>
      </c>
      <c r="P21" s="3">
        <f>入力!P21</f>
        <v>230</v>
      </c>
      <c r="Q21" s="3">
        <f t="shared" si="3"/>
        <v>2580.3290000000002</v>
      </c>
      <c r="R21" s="3">
        <f>入力!R21</f>
        <v>2700</v>
      </c>
      <c r="S21" s="3">
        <f>入力!S21</f>
        <v>2700</v>
      </c>
    </row>
    <row r="22" spans="2:19">
      <c r="B22" s="8"/>
      <c r="C22" s="15" t="s">
        <v>15</v>
      </c>
      <c r="D22" s="3">
        <f>入力!D22</f>
        <v>14</v>
      </c>
      <c r="E22" s="3">
        <f>入力!E22</f>
        <v>46</v>
      </c>
      <c r="F22" s="3">
        <f>入力!F22</f>
        <v>56.451999999999998</v>
      </c>
      <c r="G22" s="3">
        <f>入力!G22</f>
        <v>90.616</v>
      </c>
      <c r="H22" s="3">
        <f>入力!H22</f>
        <v>84.638999999999996</v>
      </c>
      <c r="I22" s="3">
        <f>入力!I22</f>
        <v>75.736000000000004</v>
      </c>
      <c r="J22" s="3">
        <f>入力!J22</f>
        <v>46.151000000000003</v>
      </c>
      <c r="K22" s="3">
        <f>入力!K22</f>
        <v>60</v>
      </c>
      <c r="L22" s="3">
        <f>入力!L22</f>
        <v>60</v>
      </c>
      <c r="M22" s="3">
        <f>入力!M22</f>
        <v>60</v>
      </c>
      <c r="N22" s="3">
        <f>入力!N22</f>
        <v>60</v>
      </c>
      <c r="O22" s="3">
        <f>入力!O22</f>
        <v>60</v>
      </c>
      <c r="P22" s="3">
        <f>入力!P22</f>
        <v>60</v>
      </c>
      <c r="Q22" s="3">
        <f t="shared" si="3"/>
        <v>759.59400000000005</v>
      </c>
      <c r="R22" s="3">
        <f>入力!R22</f>
        <v>750</v>
      </c>
      <c r="S22" s="3">
        <f>入力!S22</f>
        <v>750</v>
      </c>
    </row>
    <row r="23" spans="2:19">
      <c r="B23" s="8"/>
      <c r="C23" s="15" t="s">
        <v>16</v>
      </c>
      <c r="D23" s="3">
        <f>入力!D23</f>
        <v>15</v>
      </c>
      <c r="E23" s="3">
        <f>入力!E23</f>
        <v>47</v>
      </c>
      <c r="F23" s="3">
        <f>入力!F23</f>
        <v>59.106000000000002</v>
      </c>
      <c r="G23" s="3">
        <f>入力!G23</f>
        <v>29.286999999999999</v>
      </c>
      <c r="H23" s="3">
        <f>入力!H23</f>
        <v>35.805999999999997</v>
      </c>
      <c r="I23" s="3">
        <f>入力!I23</f>
        <v>55.981999999999999</v>
      </c>
      <c r="J23" s="3">
        <f>入力!J23</f>
        <v>51.706000000000003</v>
      </c>
      <c r="K23" s="3">
        <f>入力!K23</f>
        <v>50</v>
      </c>
      <c r="L23" s="3">
        <f>入力!L23</f>
        <v>50</v>
      </c>
      <c r="M23" s="3">
        <f>入力!M23</f>
        <v>50</v>
      </c>
      <c r="N23" s="3">
        <f>入力!N23</f>
        <v>50</v>
      </c>
      <c r="O23" s="3">
        <f>入力!O23</f>
        <v>50</v>
      </c>
      <c r="P23" s="3">
        <f>入力!P23</f>
        <v>50</v>
      </c>
      <c r="Q23" s="3">
        <f t="shared" si="3"/>
        <v>578.88699999999994</v>
      </c>
      <c r="R23" s="3">
        <f>入力!R23</f>
        <v>600</v>
      </c>
      <c r="S23" s="3">
        <f>入力!S23</f>
        <v>600</v>
      </c>
    </row>
    <row r="24" spans="2:19">
      <c r="B24" s="8"/>
      <c r="C24" s="15" t="s">
        <v>17</v>
      </c>
      <c r="D24" s="3">
        <f>入力!D24</f>
        <v>16</v>
      </c>
      <c r="E24" s="3">
        <f>入力!E24</f>
        <v>48</v>
      </c>
      <c r="F24" s="3">
        <f>入力!F24</f>
        <v>15.21</v>
      </c>
      <c r="G24" s="3">
        <f>入力!G24</f>
        <v>20.204999999999998</v>
      </c>
      <c r="H24" s="3">
        <f>入力!H24</f>
        <v>14.1</v>
      </c>
      <c r="I24" s="3">
        <f>入力!I24</f>
        <v>20.945</v>
      </c>
      <c r="J24" s="3">
        <f>入力!J24</f>
        <v>20.184999999999999</v>
      </c>
      <c r="K24" s="3">
        <f>入力!K24</f>
        <v>20</v>
      </c>
      <c r="L24" s="3">
        <f>入力!L24</f>
        <v>20</v>
      </c>
      <c r="M24" s="3">
        <f>入力!M24</f>
        <v>20</v>
      </c>
      <c r="N24" s="3">
        <f>入力!N24</f>
        <v>20</v>
      </c>
      <c r="O24" s="3">
        <f>入力!O24</f>
        <v>20</v>
      </c>
      <c r="P24" s="3">
        <f>入力!P24</f>
        <v>20</v>
      </c>
      <c r="Q24" s="3">
        <f t="shared" si="3"/>
        <v>258.64499999999998</v>
      </c>
      <c r="R24" s="3">
        <f>入力!R24</f>
        <v>230</v>
      </c>
      <c r="S24" s="3">
        <f>入力!S24</f>
        <v>230</v>
      </c>
    </row>
    <row r="25" spans="2:19">
      <c r="B25" s="8"/>
      <c r="C25" s="15" t="s">
        <v>18</v>
      </c>
      <c r="D25" s="3">
        <f>入力!D25</f>
        <v>17</v>
      </c>
      <c r="E25" s="3">
        <f>入力!E25</f>
        <v>49</v>
      </c>
      <c r="F25" s="3">
        <f>入力!F25</f>
        <v>39.223999999999997</v>
      </c>
      <c r="G25" s="3">
        <f>入力!G25</f>
        <v>0</v>
      </c>
      <c r="H25" s="3">
        <f>入力!H25</f>
        <v>3</v>
      </c>
      <c r="I25" s="3">
        <f>入力!I25</f>
        <v>0.79200000000000004</v>
      </c>
      <c r="J25" s="3">
        <f>入力!J25</f>
        <v>860.94</v>
      </c>
      <c r="K25" s="3">
        <f>入力!K25</f>
        <v>100</v>
      </c>
      <c r="L25" s="3">
        <f>入力!L25</f>
        <v>100</v>
      </c>
      <c r="M25" s="3">
        <f>入力!M25</f>
        <v>100</v>
      </c>
      <c r="N25" s="3">
        <f>入力!N25</f>
        <v>100</v>
      </c>
      <c r="O25" s="3">
        <f>入力!O25</f>
        <v>100</v>
      </c>
      <c r="P25" s="3">
        <f>入力!P25</f>
        <v>100</v>
      </c>
      <c r="Q25" s="3">
        <f t="shared" si="3"/>
        <v>1552.9560000000001</v>
      </c>
      <c r="R25" s="3">
        <f>入力!R25</f>
        <v>1600</v>
      </c>
      <c r="S25" s="3">
        <f>入力!S25</f>
        <v>1600</v>
      </c>
    </row>
    <row r="26" spans="2:19">
      <c r="B26" s="8"/>
      <c r="C26" s="14" t="s">
        <v>19</v>
      </c>
      <c r="D26" s="3">
        <f>入力!D26</f>
        <v>18</v>
      </c>
      <c r="E26" s="3">
        <f>入力!E26</f>
        <v>50</v>
      </c>
      <c r="F26" s="3">
        <f>入力!F26</f>
        <v>349</v>
      </c>
      <c r="G26" s="3">
        <f>入力!G26</f>
        <v>357</v>
      </c>
      <c r="H26" s="3">
        <f>入力!H26</f>
        <v>357</v>
      </c>
      <c r="I26" s="3">
        <f>入力!I26</f>
        <v>357</v>
      </c>
      <c r="J26" s="3">
        <f>入力!J26</f>
        <v>381</v>
      </c>
      <c r="K26" s="3">
        <f>入力!K26</f>
        <v>350</v>
      </c>
      <c r="L26" s="3">
        <f>入力!L26</f>
        <v>350</v>
      </c>
      <c r="M26" s="3">
        <f>入力!M26</f>
        <v>350</v>
      </c>
      <c r="N26" s="3">
        <f>入力!N26</f>
        <v>350</v>
      </c>
      <c r="O26" s="3">
        <f>入力!O26</f>
        <v>350</v>
      </c>
      <c r="P26" s="3">
        <f>入力!P26</f>
        <v>350</v>
      </c>
      <c r="Q26" s="3">
        <f t="shared" si="3"/>
        <v>3951</v>
      </c>
      <c r="R26" s="3">
        <f>入力!R26</f>
        <v>4200</v>
      </c>
      <c r="S26" s="3">
        <f>入力!S26</f>
        <v>4200</v>
      </c>
    </row>
    <row r="27" spans="2:19">
      <c r="B27" s="8"/>
      <c r="C27" s="14" t="s">
        <v>20</v>
      </c>
      <c r="D27" s="3">
        <f>入力!D27</f>
        <v>19</v>
      </c>
      <c r="E27" s="3">
        <f>入力!E27</f>
        <v>51</v>
      </c>
      <c r="F27" s="3">
        <f>入力!F27</f>
        <v>84.04</v>
      </c>
      <c r="G27" s="3">
        <f>入力!G27</f>
        <v>84.04</v>
      </c>
      <c r="H27" s="3">
        <f>入力!H27</f>
        <v>84.04</v>
      </c>
      <c r="I27" s="3">
        <f>入力!I27</f>
        <v>84.04</v>
      </c>
      <c r="J27" s="3">
        <f>入力!J27</f>
        <v>84.04</v>
      </c>
      <c r="K27" s="3">
        <f>入力!K27</f>
        <v>84</v>
      </c>
      <c r="L27" s="3">
        <f>入力!L27</f>
        <v>84</v>
      </c>
      <c r="M27" s="3">
        <f>入力!M27</f>
        <v>84</v>
      </c>
      <c r="N27" s="3">
        <f>入力!N27</f>
        <v>84</v>
      </c>
      <c r="O27" s="3">
        <f>入力!O27</f>
        <v>84</v>
      </c>
      <c r="P27" s="3">
        <f>入力!P27</f>
        <v>84</v>
      </c>
      <c r="Q27" s="3">
        <f t="shared" si="3"/>
        <v>975.2</v>
      </c>
      <c r="R27" s="3">
        <f>入力!R27</f>
        <v>1000</v>
      </c>
      <c r="S27" s="3">
        <f>入力!S27</f>
        <v>1000</v>
      </c>
    </row>
    <row r="28" spans="2:19">
      <c r="B28" s="8"/>
      <c r="C28" s="14" t="s">
        <v>21</v>
      </c>
      <c r="D28" s="3">
        <f>入力!D28</f>
        <v>20</v>
      </c>
      <c r="E28" s="3">
        <f>入力!E28</f>
        <v>52</v>
      </c>
      <c r="F28" s="3">
        <f>入力!F28</f>
        <v>69.53</v>
      </c>
      <c r="G28" s="3">
        <f>入力!G28</f>
        <v>69.53</v>
      </c>
      <c r="H28" s="3">
        <f>入力!H28</f>
        <v>69.53</v>
      </c>
      <c r="I28" s="3">
        <f>入力!I28</f>
        <v>69.53</v>
      </c>
      <c r="J28" s="3">
        <f>入力!J28</f>
        <v>69.97</v>
      </c>
      <c r="K28" s="3">
        <f>入力!K28</f>
        <v>70</v>
      </c>
      <c r="L28" s="3">
        <f>入力!L28</f>
        <v>70</v>
      </c>
      <c r="M28" s="3">
        <f>入力!M28</f>
        <v>70</v>
      </c>
      <c r="N28" s="3">
        <f>入力!N28</f>
        <v>70</v>
      </c>
      <c r="O28" s="3">
        <f>入力!O28</f>
        <v>70</v>
      </c>
      <c r="P28" s="3">
        <f>入力!P28</f>
        <v>70</v>
      </c>
      <c r="Q28" s="3">
        <f t="shared" si="3"/>
        <v>820.09</v>
      </c>
      <c r="R28" s="3">
        <f>入力!R28</f>
        <v>850</v>
      </c>
      <c r="S28" s="3">
        <f>入力!S28</f>
        <v>850</v>
      </c>
    </row>
    <row r="29" spans="2:19">
      <c r="B29" s="8"/>
      <c r="C29" s="14" t="s">
        <v>22</v>
      </c>
      <c r="D29" s="3">
        <f>入力!D29</f>
        <v>21</v>
      </c>
      <c r="E29" s="3">
        <f>入力!E29</f>
        <v>53</v>
      </c>
      <c r="F29" s="3">
        <f>入力!F29</f>
        <v>0</v>
      </c>
      <c r="G29" s="3">
        <f>入力!G29</f>
        <v>0.59899999999999998</v>
      </c>
      <c r="H29" s="3">
        <f>入力!H29</f>
        <v>0.3</v>
      </c>
      <c r="I29" s="3">
        <f>入力!I29</f>
        <v>1.05</v>
      </c>
      <c r="J29" s="3">
        <f>入力!J29</f>
        <v>10.45</v>
      </c>
      <c r="K29" s="3">
        <f>入力!K29</f>
        <v>10</v>
      </c>
      <c r="L29" s="3">
        <f>入力!L29</f>
        <v>10</v>
      </c>
      <c r="M29" s="3">
        <f>入力!M29</f>
        <v>10</v>
      </c>
      <c r="N29" s="3">
        <f>入力!N29</f>
        <v>10</v>
      </c>
      <c r="O29" s="3">
        <f>入力!O29</f>
        <v>10</v>
      </c>
      <c r="P29" s="3">
        <f>入力!P29</f>
        <v>10</v>
      </c>
      <c r="Q29" s="3">
        <f t="shared" si="3"/>
        <v>125.39899999999999</v>
      </c>
      <c r="R29" s="3">
        <f>入力!R29</f>
        <v>320</v>
      </c>
      <c r="S29" s="3">
        <f>入力!S29</f>
        <v>320</v>
      </c>
    </row>
    <row r="30" spans="2:19">
      <c r="B30" s="8"/>
      <c r="C30" s="14" t="s">
        <v>23</v>
      </c>
      <c r="D30" s="3">
        <f>入力!D30</f>
        <v>22</v>
      </c>
      <c r="E30" s="3">
        <f>入力!E30</f>
        <v>54</v>
      </c>
      <c r="F30" s="3">
        <f>入力!F30</f>
        <v>87.2</v>
      </c>
      <c r="G30" s="3">
        <f>入力!G30</f>
        <v>216.92699999999999</v>
      </c>
      <c r="H30" s="3">
        <f>入力!H30</f>
        <v>87.2</v>
      </c>
      <c r="I30" s="3">
        <f>入力!I30</f>
        <v>87.2</v>
      </c>
      <c r="J30" s="3">
        <f>入力!J30</f>
        <v>124.6</v>
      </c>
      <c r="K30" s="3">
        <f>入力!K30</f>
        <v>100</v>
      </c>
      <c r="L30" s="3">
        <f>入力!L30</f>
        <v>100</v>
      </c>
      <c r="M30" s="3">
        <f>入力!M30</f>
        <v>100</v>
      </c>
      <c r="N30" s="3">
        <f>入力!N30</f>
        <v>100</v>
      </c>
      <c r="O30" s="3">
        <f>入力!O30</f>
        <v>100</v>
      </c>
      <c r="P30" s="3">
        <f>入力!P30</f>
        <v>100</v>
      </c>
      <c r="Q30" s="3">
        <f t="shared" si="3"/>
        <v>1257.127</v>
      </c>
      <c r="R30" s="3">
        <f>入力!R30</f>
        <v>1300</v>
      </c>
      <c r="S30" s="3">
        <f>入力!S30</f>
        <v>1300</v>
      </c>
    </row>
    <row r="31" spans="2:19">
      <c r="B31" s="8"/>
      <c r="C31" s="14" t="s">
        <v>40</v>
      </c>
      <c r="D31" s="3">
        <f>入力!D31</f>
        <v>23</v>
      </c>
      <c r="E31" s="3">
        <f>入力!E31</f>
        <v>55</v>
      </c>
      <c r="F31" s="3">
        <f>入力!F31</f>
        <v>0</v>
      </c>
      <c r="G31" s="3">
        <f>入力!G31</f>
        <v>0</v>
      </c>
      <c r="H31" s="3">
        <f>入力!H31</f>
        <v>0</v>
      </c>
      <c r="I31" s="3">
        <f>入力!I31</f>
        <v>0</v>
      </c>
      <c r="J31" s="3">
        <f>入力!J31</f>
        <v>0</v>
      </c>
      <c r="K31" s="3">
        <f>入力!K31</f>
        <v>0</v>
      </c>
      <c r="L31" s="3">
        <f>入力!L31</f>
        <v>0</v>
      </c>
      <c r="M31" s="3">
        <f>入力!M31</f>
        <v>0</v>
      </c>
      <c r="N31" s="3">
        <f>入力!N31</f>
        <v>0</v>
      </c>
      <c r="O31" s="3">
        <f>入力!O31</f>
        <v>0</v>
      </c>
      <c r="P31" s="3">
        <f>入力!P31</f>
        <v>265</v>
      </c>
      <c r="Q31" s="3">
        <f t="shared" si="3"/>
        <v>320</v>
      </c>
      <c r="R31" s="3">
        <f>入力!R31</f>
        <v>250</v>
      </c>
      <c r="S31" s="3">
        <f>入力!S31</f>
        <v>260</v>
      </c>
    </row>
    <row r="32" spans="2:19">
      <c r="B32" s="8"/>
      <c r="C32" s="14" t="s">
        <v>24</v>
      </c>
      <c r="D32" s="3">
        <f>入力!D32</f>
        <v>24</v>
      </c>
      <c r="E32" s="3">
        <f>入力!E32</f>
        <v>56</v>
      </c>
      <c r="F32" s="3">
        <f>入力!F32</f>
        <v>0</v>
      </c>
      <c r="G32" s="3">
        <f>入力!G32</f>
        <v>0</v>
      </c>
      <c r="H32" s="3">
        <f>入力!H32</f>
        <v>0</v>
      </c>
      <c r="I32" s="3">
        <f>入力!I32</f>
        <v>0</v>
      </c>
      <c r="J32" s="3">
        <f>入力!J32</f>
        <v>0</v>
      </c>
      <c r="K32" s="3">
        <f>入力!K32</f>
        <v>0</v>
      </c>
      <c r="L32" s="3">
        <f>入力!L32</f>
        <v>0</v>
      </c>
      <c r="M32" s="3">
        <f>入力!M32</f>
        <v>0</v>
      </c>
      <c r="N32" s="3">
        <f>入力!N32</f>
        <v>0</v>
      </c>
      <c r="O32" s="3">
        <f>入力!O32</f>
        <v>0</v>
      </c>
      <c r="P32" s="3">
        <f>入力!P32</f>
        <v>0</v>
      </c>
      <c r="Q32" s="3">
        <f t="shared" si="3"/>
        <v>56</v>
      </c>
      <c r="R32" s="3">
        <f>入力!R32</f>
        <v>0</v>
      </c>
      <c r="S32" s="3">
        <f>入力!S32</f>
        <v>0</v>
      </c>
    </row>
    <row r="33" spans="2:19">
      <c r="B33" s="8"/>
      <c r="C33" s="14" t="s">
        <v>41</v>
      </c>
      <c r="D33" s="3">
        <f>入力!D33</f>
        <v>25</v>
      </c>
      <c r="E33" s="3">
        <f>入力!E33</f>
        <v>57</v>
      </c>
      <c r="F33" s="3">
        <f>入力!F33</f>
        <v>0</v>
      </c>
      <c r="G33" s="3">
        <f>入力!G33</f>
        <v>0</v>
      </c>
      <c r="H33" s="3">
        <f>入力!H33</f>
        <v>0</v>
      </c>
      <c r="I33" s="3">
        <f>入力!I33</f>
        <v>0</v>
      </c>
      <c r="J33" s="3">
        <f>入力!J33</f>
        <v>0</v>
      </c>
      <c r="K33" s="3">
        <f>入力!K33</f>
        <v>0</v>
      </c>
      <c r="L33" s="3">
        <f>入力!L33</f>
        <v>0</v>
      </c>
      <c r="M33" s="3">
        <f>入力!M33</f>
        <v>0</v>
      </c>
      <c r="N33" s="3">
        <f>入力!N33</f>
        <v>0</v>
      </c>
      <c r="O33" s="3">
        <f>入力!O33</f>
        <v>0</v>
      </c>
      <c r="P33" s="3">
        <f>入力!P33</f>
        <v>0</v>
      </c>
      <c r="Q33" s="3">
        <f t="shared" si="3"/>
        <v>57</v>
      </c>
      <c r="R33" s="3">
        <f>入力!R33</f>
        <v>0</v>
      </c>
      <c r="S33" s="3">
        <f>入力!S33</f>
        <v>0</v>
      </c>
    </row>
    <row r="34" spans="2:19">
      <c r="B34" s="10"/>
      <c r="C34" s="14" t="s">
        <v>25</v>
      </c>
      <c r="D34" s="3">
        <f>入力!D34</f>
        <v>26</v>
      </c>
      <c r="E34" s="3">
        <f>入力!E34</f>
        <v>58</v>
      </c>
      <c r="F34" s="3">
        <f>入力!F34</f>
        <v>12</v>
      </c>
      <c r="G34" s="3">
        <f>入力!G34</f>
        <v>52</v>
      </c>
      <c r="H34" s="3">
        <f>入力!H34</f>
        <v>30</v>
      </c>
      <c r="I34" s="3">
        <f>入力!I34</f>
        <v>0</v>
      </c>
      <c r="J34" s="3">
        <f>入力!J34</f>
        <v>0</v>
      </c>
      <c r="K34" s="3">
        <f>入力!K34</f>
        <v>0</v>
      </c>
      <c r="L34" s="3">
        <f>入力!L34</f>
        <v>0</v>
      </c>
      <c r="M34" s="3">
        <f>入力!M34</f>
        <v>0</v>
      </c>
      <c r="N34" s="3">
        <f>入力!N34</f>
        <v>0</v>
      </c>
      <c r="O34" s="3">
        <f>入力!O34</f>
        <v>0</v>
      </c>
      <c r="P34" s="3">
        <f>入力!P34</f>
        <v>0</v>
      </c>
      <c r="Q34" s="3">
        <f t="shared" si="3"/>
        <v>152</v>
      </c>
      <c r="R34" s="3">
        <f>入力!R34</f>
        <v>100</v>
      </c>
      <c r="S34" s="3">
        <f>入力!S34</f>
        <v>100</v>
      </c>
    </row>
    <row r="35" spans="2:19">
      <c r="B35" s="10"/>
      <c r="C35" s="14" t="s">
        <v>46</v>
      </c>
      <c r="D35" s="3">
        <f>入力!D35</f>
        <v>27</v>
      </c>
      <c r="E35" s="3">
        <f>入力!E35</f>
        <v>59</v>
      </c>
      <c r="F35" s="3">
        <f>入力!F35</f>
        <v>0</v>
      </c>
      <c r="G35" s="3">
        <f>入力!G35</f>
        <v>0</v>
      </c>
      <c r="H35" s="3">
        <f>入力!H35</f>
        <v>0</v>
      </c>
      <c r="I35" s="3">
        <f>入力!I35</f>
        <v>0</v>
      </c>
      <c r="J35" s="3">
        <f>入力!J35</f>
        <v>0</v>
      </c>
      <c r="K35" s="3">
        <f>入力!K35</f>
        <v>0</v>
      </c>
      <c r="L35" s="3">
        <f>入力!L35</f>
        <v>0</v>
      </c>
      <c r="M35" s="3">
        <f>入力!M35</f>
        <v>0</v>
      </c>
      <c r="N35" s="3">
        <f>入力!N35</f>
        <v>0</v>
      </c>
      <c r="O35" s="3">
        <f>入力!O35</f>
        <v>0</v>
      </c>
      <c r="P35" s="3">
        <f>入力!P35</f>
        <v>0</v>
      </c>
      <c r="Q35" s="3">
        <f t="shared" si="3"/>
        <v>59</v>
      </c>
      <c r="R35" s="3">
        <f>入力!R35</f>
        <v>0</v>
      </c>
      <c r="S35" s="3">
        <f>入力!S35</f>
        <v>0</v>
      </c>
    </row>
    <row r="36" spans="2:19">
      <c r="B36" s="21" t="s">
        <v>32</v>
      </c>
      <c r="C36" s="22"/>
      <c r="D36" s="20">
        <f>D9-D10</f>
        <v>-376</v>
      </c>
      <c r="E36" s="20">
        <f>E9-E10</f>
        <v>-1176</v>
      </c>
      <c r="F36" s="20">
        <f t="shared" ref="F36:P36" si="4">F9-F10</f>
        <v>-5673.0199999999986</v>
      </c>
      <c r="G36" s="20">
        <f t="shared" si="4"/>
        <v>-690.96999999999935</v>
      </c>
      <c r="H36" s="20">
        <f t="shared" si="4"/>
        <v>-1419.6879999999992</v>
      </c>
      <c r="I36" s="20">
        <f t="shared" si="4"/>
        <v>-1319.7020000000002</v>
      </c>
      <c r="J36" s="20">
        <f t="shared" si="4"/>
        <v>-1102.2059999999992</v>
      </c>
      <c r="K36" s="20">
        <f t="shared" si="4"/>
        <v>-469</v>
      </c>
      <c r="L36" s="20">
        <f t="shared" si="4"/>
        <v>-169</v>
      </c>
      <c r="M36" s="20">
        <f t="shared" si="4"/>
        <v>-469</v>
      </c>
      <c r="N36" s="20">
        <f t="shared" si="4"/>
        <v>-969</v>
      </c>
      <c r="O36" s="20">
        <f t="shared" si="4"/>
        <v>-1919</v>
      </c>
      <c r="P36" s="20">
        <f t="shared" si="4"/>
        <v>-1084</v>
      </c>
      <c r="Q36" s="20">
        <f>SUM(E36:P36)</f>
        <v>-16460.585999999996</v>
      </c>
      <c r="R36" s="20">
        <f>R9-R10</f>
        <v>88975</v>
      </c>
      <c r="S36" s="20">
        <f>S9-S10</f>
        <v>135840</v>
      </c>
    </row>
    <row r="37" spans="2:19">
      <c r="B37" s="19" t="s">
        <v>26</v>
      </c>
      <c r="C37" s="13"/>
      <c r="D37" s="16">
        <f>入力!D37</f>
        <v>28</v>
      </c>
      <c r="E37" s="16">
        <f>入力!E37</f>
        <v>60</v>
      </c>
      <c r="F37" s="16">
        <f>入力!F37</f>
        <v>2E-3</v>
      </c>
      <c r="G37" s="16">
        <f>入力!G37</f>
        <v>44.1</v>
      </c>
      <c r="H37" s="16">
        <f>入力!H37</f>
        <v>100</v>
      </c>
      <c r="I37" s="16">
        <f>入力!I37</f>
        <v>0</v>
      </c>
      <c r="J37" s="16">
        <f>入力!J37</f>
        <v>0</v>
      </c>
      <c r="K37" s="16">
        <f>入力!K37</f>
        <v>0</v>
      </c>
      <c r="L37" s="16">
        <f>入力!L37</f>
        <v>0</v>
      </c>
      <c r="M37" s="16">
        <f>入力!M37</f>
        <v>0</v>
      </c>
      <c r="N37" s="16">
        <f>入力!N37</f>
        <v>0</v>
      </c>
      <c r="O37" s="16">
        <f>入力!O37</f>
        <v>0</v>
      </c>
      <c r="P37" s="16">
        <f>入力!P37</f>
        <v>0</v>
      </c>
      <c r="Q37" s="16">
        <f t="shared" si="3"/>
        <v>204.102</v>
      </c>
      <c r="R37" s="16">
        <f>入力!R37</f>
        <v>150</v>
      </c>
      <c r="S37" s="16">
        <f>入力!S37</f>
        <v>150</v>
      </c>
    </row>
    <row r="38" spans="2:19">
      <c r="B38" s="5" t="s">
        <v>27</v>
      </c>
      <c r="C38" s="7"/>
      <c r="D38" s="4">
        <f>入力!D38</f>
        <v>29</v>
      </c>
      <c r="E38" s="4">
        <f>入力!E38</f>
        <v>61</v>
      </c>
      <c r="F38" s="4">
        <f>入力!F38</f>
        <v>0</v>
      </c>
      <c r="G38" s="4">
        <f>入力!G38</f>
        <v>0</v>
      </c>
      <c r="H38" s="4">
        <f>入力!H38</f>
        <v>0</v>
      </c>
      <c r="I38" s="4">
        <f>入力!I38</f>
        <v>0</v>
      </c>
      <c r="J38" s="4">
        <f>入力!J38</f>
        <v>0</v>
      </c>
      <c r="K38" s="4">
        <f>入力!K38</f>
        <v>0</v>
      </c>
      <c r="L38" s="4">
        <f>入力!L38</f>
        <v>0</v>
      </c>
      <c r="M38" s="4">
        <f>入力!M38</f>
        <v>0</v>
      </c>
      <c r="N38" s="4">
        <f>入力!N38</f>
        <v>0</v>
      </c>
      <c r="O38" s="4">
        <f>入力!O38</f>
        <v>0</v>
      </c>
      <c r="P38" s="4">
        <f>入力!P38</f>
        <v>0</v>
      </c>
      <c r="Q38" s="4">
        <f>SUM(E38:P38)</f>
        <v>61</v>
      </c>
      <c r="R38" s="4">
        <f>入力!R38</f>
        <v>0</v>
      </c>
      <c r="S38" s="4">
        <f>入力!S38</f>
        <v>0</v>
      </c>
    </row>
    <row r="39" spans="2:19">
      <c r="B39" s="23" t="s">
        <v>28</v>
      </c>
      <c r="C39" s="22"/>
      <c r="D39" s="20">
        <f t="shared" ref="D39:P39" si="5">D36+D37-D38</f>
        <v>-377</v>
      </c>
      <c r="E39" s="20">
        <f t="shared" si="5"/>
        <v>-1177</v>
      </c>
      <c r="F39" s="20">
        <f t="shared" si="5"/>
        <v>-5673.0179999999982</v>
      </c>
      <c r="G39" s="20">
        <f t="shared" si="5"/>
        <v>-646.86999999999932</v>
      </c>
      <c r="H39" s="20">
        <f t="shared" si="5"/>
        <v>-1319.6879999999992</v>
      </c>
      <c r="I39" s="20">
        <f t="shared" si="5"/>
        <v>-1319.7020000000002</v>
      </c>
      <c r="J39" s="20">
        <f t="shared" si="5"/>
        <v>-1102.2059999999992</v>
      </c>
      <c r="K39" s="20">
        <f t="shared" si="5"/>
        <v>-469</v>
      </c>
      <c r="L39" s="20">
        <f t="shared" si="5"/>
        <v>-169</v>
      </c>
      <c r="M39" s="20">
        <f t="shared" si="5"/>
        <v>-469</v>
      </c>
      <c r="N39" s="20">
        <f t="shared" si="5"/>
        <v>-969</v>
      </c>
      <c r="O39" s="20">
        <f t="shared" si="5"/>
        <v>-1919</v>
      </c>
      <c r="P39" s="20">
        <f t="shared" si="5"/>
        <v>-1084</v>
      </c>
      <c r="Q39" s="20">
        <f t="shared" ref="Q39:Q43" si="6">SUM(E39:P39)</f>
        <v>-16317.483999999997</v>
      </c>
      <c r="R39" s="20">
        <f>R36+R37-R38</f>
        <v>89125</v>
      </c>
      <c r="S39" s="20">
        <f>S36+S37-S38</f>
        <v>135990</v>
      </c>
    </row>
    <row r="40" spans="2:19">
      <c r="B40" s="38" t="s">
        <v>33</v>
      </c>
      <c r="C40" s="39"/>
      <c r="D40" s="16">
        <f>入力!D40</f>
        <v>39</v>
      </c>
      <c r="E40" s="16">
        <f>入力!E40</f>
        <v>62</v>
      </c>
      <c r="F40" s="16">
        <f>入力!F40</f>
        <v>0</v>
      </c>
      <c r="G40" s="16">
        <f>入力!G40</f>
        <v>0</v>
      </c>
      <c r="H40" s="16">
        <f>入力!H40</f>
        <v>0</v>
      </c>
      <c r="I40" s="16">
        <f>入力!I40</f>
        <v>0</v>
      </c>
      <c r="J40" s="16">
        <f>入力!J40</f>
        <v>0</v>
      </c>
      <c r="K40" s="16">
        <f>入力!K40</f>
        <v>0</v>
      </c>
      <c r="L40" s="16">
        <f>入力!L40</f>
        <v>1</v>
      </c>
      <c r="M40" s="16">
        <f>入力!M40</f>
        <v>0</v>
      </c>
      <c r="N40" s="16">
        <f>入力!N40</f>
        <v>0</v>
      </c>
      <c r="O40" s="16">
        <f>入力!O40</f>
        <v>100</v>
      </c>
      <c r="P40" s="16">
        <f>入力!P40</f>
        <v>0</v>
      </c>
      <c r="Q40" s="16">
        <f t="shared" si="6"/>
        <v>163</v>
      </c>
      <c r="R40" s="16">
        <f>入力!R40</f>
        <v>0</v>
      </c>
      <c r="S40" s="16">
        <f>入力!S40</f>
        <v>0</v>
      </c>
    </row>
    <row r="41" spans="2:19">
      <c r="B41" s="25" t="s">
        <v>34</v>
      </c>
      <c r="C41" s="18"/>
      <c r="D41" s="4">
        <f>入力!D41</f>
        <v>31</v>
      </c>
      <c r="E41" s="4">
        <f>入力!E41</f>
        <v>63</v>
      </c>
      <c r="F41" s="4">
        <f>入力!F41</f>
        <v>0</v>
      </c>
      <c r="G41" s="4">
        <f>入力!G41</f>
        <v>0</v>
      </c>
      <c r="H41" s="4">
        <f>入力!H41</f>
        <v>0</v>
      </c>
      <c r="I41" s="4">
        <f>入力!I41</f>
        <v>0</v>
      </c>
      <c r="J41" s="4">
        <f>入力!J41</f>
        <v>0</v>
      </c>
      <c r="K41" s="4">
        <f>入力!K41</f>
        <v>0</v>
      </c>
      <c r="L41" s="4">
        <f>入力!L41</f>
        <v>0</v>
      </c>
      <c r="M41" s="4">
        <f>入力!M41</f>
        <v>0</v>
      </c>
      <c r="N41" s="4">
        <f>入力!N41</f>
        <v>0</v>
      </c>
      <c r="O41" s="4">
        <f>入力!O41</f>
        <v>0</v>
      </c>
      <c r="P41" s="4">
        <f>入力!P41</f>
        <v>0</v>
      </c>
      <c r="Q41" s="4">
        <f t="shared" si="6"/>
        <v>63</v>
      </c>
      <c r="R41" s="4">
        <f>入力!R41</f>
        <v>0</v>
      </c>
      <c r="S41" s="4">
        <f>入力!S41</f>
        <v>0</v>
      </c>
    </row>
    <row r="42" spans="2:19">
      <c r="B42" s="21" t="s">
        <v>29</v>
      </c>
      <c r="C42" s="24"/>
      <c r="D42" s="20">
        <f>D39+D40-D41</f>
        <v>-369</v>
      </c>
      <c r="E42" s="20">
        <f>E39+E40-E41</f>
        <v>-1178</v>
      </c>
      <c r="F42" s="20">
        <f t="shared" ref="F42:P42" si="7">F39+F40-F41</f>
        <v>-5673.0179999999982</v>
      </c>
      <c r="G42" s="20">
        <f t="shared" si="7"/>
        <v>-646.86999999999932</v>
      </c>
      <c r="H42" s="20">
        <f t="shared" si="7"/>
        <v>-1319.6879999999992</v>
      </c>
      <c r="I42" s="20">
        <f t="shared" si="7"/>
        <v>-1319.7020000000002</v>
      </c>
      <c r="J42" s="20">
        <f t="shared" si="7"/>
        <v>-1102.2059999999992</v>
      </c>
      <c r="K42" s="20">
        <f t="shared" si="7"/>
        <v>-469</v>
      </c>
      <c r="L42" s="20">
        <f t="shared" si="7"/>
        <v>-168</v>
      </c>
      <c r="M42" s="20">
        <f t="shared" si="7"/>
        <v>-469</v>
      </c>
      <c r="N42" s="20">
        <f t="shared" si="7"/>
        <v>-969</v>
      </c>
      <c r="O42" s="20">
        <f t="shared" si="7"/>
        <v>-1819</v>
      </c>
      <c r="P42" s="20">
        <f t="shared" si="7"/>
        <v>-1084</v>
      </c>
      <c r="Q42" s="20">
        <f t="shared" si="6"/>
        <v>-16217.483999999997</v>
      </c>
      <c r="R42" s="20">
        <f>R39+R40-R41</f>
        <v>89125</v>
      </c>
      <c r="S42" s="20">
        <f>S39+S40-S41</f>
        <v>135990</v>
      </c>
    </row>
    <row r="43" spans="2:19">
      <c r="B43" s="9" t="s">
        <v>30</v>
      </c>
      <c r="C43" s="11"/>
      <c r="D43" s="4">
        <f>入力!D43</f>
        <v>32</v>
      </c>
      <c r="E43" s="4">
        <f>入力!E43</f>
        <v>64</v>
      </c>
      <c r="F43" s="4">
        <f>入力!F43</f>
        <v>64.099999999999994</v>
      </c>
      <c r="G43" s="4">
        <f>入力!G43</f>
        <v>0</v>
      </c>
      <c r="H43" s="4">
        <f>入力!H43</f>
        <v>0</v>
      </c>
      <c r="I43" s="4">
        <f>入力!I43</f>
        <v>0</v>
      </c>
      <c r="J43" s="4">
        <f>入力!J43</f>
        <v>0</v>
      </c>
      <c r="K43" s="4">
        <f>入力!K43</f>
        <v>0</v>
      </c>
      <c r="L43" s="4">
        <f>入力!L43</f>
        <v>0</v>
      </c>
      <c r="M43" s="4">
        <f>入力!M43</f>
        <v>0</v>
      </c>
      <c r="N43" s="4">
        <f>入力!N43</f>
        <v>0</v>
      </c>
      <c r="O43" s="4">
        <f>入力!O43</f>
        <v>0</v>
      </c>
      <c r="P43" s="4">
        <f>入力!P43</f>
        <v>0</v>
      </c>
      <c r="Q43" s="4">
        <f t="shared" si="6"/>
        <v>128.1</v>
      </c>
      <c r="R43" s="4">
        <f>入力!R43</f>
        <v>50</v>
      </c>
      <c r="S43" s="4">
        <f>入力!S43</f>
        <v>50</v>
      </c>
    </row>
    <row r="44" spans="2:19">
      <c r="B44" s="21" t="s">
        <v>31</v>
      </c>
      <c r="C44" s="24"/>
      <c r="D44" s="20">
        <f>D42-D43</f>
        <v>-401</v>
      </c>
      <c r="E44" s="20">
        <f>E42-E43</f>
        <v>-1242</v>
      </c>
      <c r="F44" s="20">
        <f t="shared" ref="F44:P44" si="8">F42-F43</f>
        <v>-5737.1179999999986</v>
      </c>
      <c r="G44" s="20">
        <f t="shared" si="8"/>
        <v>-646.86999999999932</v>
      </c>
      <c r="H44" s="20">
        <f t="shared" si="8"/>
        <v>-1319.6879999999992</v>
      </c>
      <c r="I44" s="20">
        <f t="shared" si="8"/>
        <v>-1319.7020000000002</v>
      </c>
      <c r="J44" s="20">
        <f t="shared" si="8"/>
        <v>-1102.2059999999992</v>
      </c>
      <c r="K44" s="20">
        <f t="shared" si="8"/>
        <v>-469</v>
      </c>
      <c r="L44" s="20">
        <f t="shared" si="8"/>
        <v>-168</v>
      </c>
      <c r="M44" s="20">
        <f t="shared" si="8"/>
        <v>-469</v>
      </c>
      <c r="N44" s="20">
        <f t="shared" si="8"/>
        <v>-969</v>
      </c>
      <c r="O44" s="20">
        <f t="shared" si="8"/>
        <v>-1819</v>
      </c>
      <c r="P44" s="20">
        <f t="shared" si="8"/>
        <v>-1084</v>
      </c>
      <c r="Q44" s="20">
        <f>SUM(E44:P44)</f>
        <v>-16345.583999999995</v>
      </c>
      <c r="R44" s="20">
        <f>R42-R43</f>
        <v>89075</v>
      </c>
      <c r="S44" s="20">
        <f>S42-S43</f>
        <v>135940</v>
      </c>
    </row>
    <row r="50" spans="4:4">
      <c r="D50" s="40"/>
    </row>
    <row r="51" spans="4:4">
      <c r="D51" s="40"/>
    </row>
  </sheetData>
  <mergeCells count="3">
    <mergeCell ref="D5:D6"/>
    <mergeCell ref="R5:R6"/>
    <mergeCell ref="S5:S6"/>
  </mergeCells>
  <phoneticPr fontId="1"/>
  <pageMargins left="0.7" right="0.7" top="0.75" bottom="0.75" header="0.3" footer="0.3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E1CEB-9DBD-4F0C-9962-BB3C9F21049D}">
  <dimension ref="B1:S51"/>
  <sheetViews>
    <sheetView showGridLines="0" zoomScaleNormal="100" workbookViewId="0">
      <pane xSplit="3" ySplit="6" topLeftCell="D10" activePane="bottomRight" state="frozen"/>
      <selection pane="topRight" activeCell="D1" sqref="D1"/>
      <selection pane="bottomLeft" activeCell="A7" sqref="A7"/>
      <selection pane="bottomRight" activeCell="R19" sqref="R18:R19"/>
    </sheetView>
  </sheetViews>
  <sheetFormatPr defaultRowHeight="14.25"/>
  <cols>
    <col min="1" max="2" width="1.625" style="1" customWidth="1"/>
    <col min="3" max="3" width="17.125" style="1" customWidth="1"/>
    <col min="4" max="4" width="11.5" style="1" bestFit="1" customWidth="1"/>
    <col min="5" max="5" width="9.75" style="1" bestFit="1" customWidth="1"/>
    <col min="6" max="16" width="9" style="1"/>
    <col min="17" max="17" width="9" style="1" customWidth="1"/>
    <col min="18" max="19" width="11.5" style="1" bestFit="1" customWidth="1"/>
    <col min="20" max="16384" width="9" style="1"/>
  </cols>
  <sheetData>
    <row r="1" spans="2:19" ht="15.75">
      <c r="B1" s="27" t="s">
        <v>38</v>
      </c>
    </row>
    <row r="2" spans="2:19">
      <c r="D2" s="2"/>
      <c r="R2" s="2"/>
    </row>
    <row r="3" spans="2:19">
      <c r="D3" s="2"/>
      <c r="R3" s="2"/>
      <c r="S3" s="2" t="s">
        <v>4</v>
      </c>
    </row>
    <row r="4" spans="2:19">
      <c r="B4" s="34"/>
      <c r="C4" s="35"/>
      <c r="D4" s="41" t="s">
        <v>35</v>
      </c>
      <c r="E4" s="28" t="s">
        <v>36</v>
      </c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30"/>
      <c r="S4" s="30"/>
    </row>
    <row r="5" spans="2:19">
      <c r="B5" s="36"/>
      <c r="C5" s="37"/>
      <c r="D5" s="71" t="s">
        <v>42</v>
      </c>
      <c r="E5" s="28" t="s">
        <v>43</v>
      </c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30"/>
      <c r="R5" s="73" t="s">
        <v>44</v>
      </c>
      <c r="S5" s="73" t="s">
        <v>45</v>
      </c>
    </row>
    <row r="6" spans="2:19">
      <c r="B6" s="32"/>
      <c r="C6" s="33"/>
      <c r="D6" s="72"/>
      <c r="E6" s="31">
        <v>9</v>
      </c>
      <c r="F6" s="31">
        <f>E6+1</f>
        <v>10</v>
      </c>
      <c r="G6" s="31">
        <f t="shared" ref="G6:P6" si="0">F6+1</f>
        <v>11</v>
      </c>
      <c r="H6" s="31">
        <f t="shared" si="0"/>
        <v>12</v>
      </c>
      <c r="I6" s="31">
        <f>IF(H6&lt;12,H6+1,1)</f>
        <v>1</v>
      </c>
      <c r="J6" s="31">
        <f t="shared" si="0"/>
        <v>2</v>
      </c>
      <c r="K6" s="31">
        <f t="shared" si="0"/>
        <v>3</v>
      </c>
      <c r="L6" s="31">
        <f t="shared" si="0"/>
        <v>4</v>
      </c>
      <c r="M6" s="31">
        <f t="shared" si="0"/>
        <v>5</v>
      </c>
      <c r="N6" s="31">
        <f>M6+1</f>
        <v>6</v>
      </c>
      <c r="O6" s="31">
        <f t="shared" si="0"/>
        <v>7</v>
      </c>
      <c r="P6" s="31">
        <f t="shared" si="0"/>
        <v>8</v>
      </c>
      <c r="Q6" s="31" t="s">
        <v>2</v>
      </c>
      <c r="R6" s="74"/>
      <c r="S6" s="74"/>
    </row>
    <row r="7" spans="2:19">
      <c r="B7" s="12" t="s">
        <v>0</v>
      </c>
      <c r="C7" s="13"/>
      <c r="D7" s="16">
        <v>43298</v>
      </c>
      <c r="E7" s="16">
        <v>5300.2079999999996</v>
      </c>
      <c r="F7" s="16">
        <v>5351.93</v>
      </c>
      <c r="G7" s="16">
        <v>5126.2359999999999</v>
      </c>
      <c r="H7" s="16">
        <v>5463.9480000000003</v>
      </c>
      <c r="I7" s="16">
        <v>4873.0169999999998</v>
      </c>
      <c r="J7" s="16">
        <v>5168.509</v>
      </c>
      <c r="K7" s="16">
        <v>5200</v>
      </c>
      <c r="L7" s="16">
        <v>5200</v>
      </c>
      <c r="M7" s="16">
        <v>5200</v>
      </c>
      <c r="N7" s="16">
        <v>5200</v>
      </c>
      <c r="O7" s="16">
        <f>5200+250</f>
        <v>5450</v>
      </c>
      <c r="P7" s="16">
        <f>O7+500</f>
        <v>5950</v>
      </c>
      <c r="Q7" s="16">
        <f>SUM(E7:P7)</f>
        <v>63483.847999999998</v>
      </c>
      <c r="R7" s="16">
        <v>78000</v>
      </c>
      <c r="S7" s="16">
        <v>100000</v>
      </c>
    </row>
    <row r="8" spans="2:19">
      <c r="B8" s="17" t="s">
        <v>1</v>
      </c>
      <c r="C8" s="18"/>
      <c r="D8" s="4">
        <v>12000</v>
      </c>
      <c r="E8" s="4">
        <v>1000</v>
      </c>
      <c r="F8" s="4">
        <v>1000</v>
      </c>
      <c r="G8" s="4">
        <v>1000</v>
      </c>
      <c r="H8" s="4">
        <v>1000</v>
      </c>
      <c r="I8" s="4">
        <v>1000</v>
      </c>
      <c r="J8" s="4">
        <v>1000</v>
      </c>
      <c r="K8" s="4">
        <v>1000</v>
      </c>
      <c r="L8" s="4">
        <v>1000</v>
      </c>
      <c r="M8" s="4">
        <v>1000</v>
      </c>
      <c r="N8" s="4">
        <v>1000</v>
      </c>
      <c r="O8" s="4">
        <v>1000</v>
      </c>
      <c r="P8" s="4">
        <v>1000</v>
      </c>
      <c r="Q8" s="4">
        <f>SUM(E8:P8)</f>
        <v>12000</v>
      </c>
      <c r="R8" s="4">
        <v>27000</v>
      </c>
      <c r="S8" s="4">
        <v>30000</v>
      </c>
    </row>
    <row r="9" spans="2:19">
      <c r="B9" s="21" t="s">
        <v>3</v>
      </c>
      <c r="C9" s="22"/>
      <c r="D9" s="20">
        <f>D7-D8</f>
        <v>31298</v>
      </c>
      <c r="E9" s="20">
        <f>E7-E8</f>
        <v>4300.2079999999996</v>
      </c>
      <c r="F9" s="20">
        <f t="shared" ref="F9:P9" si="1">F7-F8</f>
        <v>4351.93</v>
      </c>
      <c r="G9" s="20">
        <f t="shared" si="1"/>
        <v>4126.2359999999999</v>
      </c>
      <c r="H9" s="20">
        <f t="shared" si="1"/>
        <v>4463.9480000000003</v>
      </c>
      <c r="I9" s="20">
        <f t="shared" si="1"/>
        <v>3873.0169999999998</v>
      </c>
      <c r="J9" s="20">
        <f t="shared" si="1"/>
        <v>4168.509</v>
      </c>
      <c r="K9" s="20">
        <f>K7-K8</f>
        <v>4200</v>
      </c>
      <c r="L9" s="20">
        <f t="shared" si="1"/>
        <v>4200</v>
      </c>
      <c r="M9" s="20">
        <f t="shared" si="1"/>
        <v>4200</v>
      </c>
      <c r="N9" s="20">
        <f t="shared" si="1"/>
        <v>4200</v>
      </c>
      <c r="O9" s="20">
        <f t="shared" si="1"/>
        <v>4450</v>
      </c>
      <c r="P9" s="20">
        <f t="shared" si="1"/>
        <v>4950</v>
      </c>
      <c r="Q9" s="20">
        <f>SUM(E9:P9)</f>
        <v>51483.847999999998</v>
      </c>
      <c r="R9" s="20">
        <f>R7-R8</f>
        <v>51000</v>
      </c>
      <c r="S9" s="20">
        <f>S7-S8</f>
        <v>70000</v>
      </c>
    </row>
    <row r="10" spans="2:19">
      <c r="B10" s="5" t="s">
        <v>37</v>
      </c>
      <c r="C10" s="6"/>
      <c r="D10" s="26">
        <f>SUM(D11:D34)</f>
        <v>47861.385999999999</v>
      </c>
      <c r="E10" s="26">
        <f t="shared" ref="E10:P10" si="2">SUM(E11:E34)</f>
        <v>5101.9320000000007</v>
      </c>
      <c r="F10" s="26">
        <f t="shared" si="2"/>
        <v>4738.0199999999986</v>
      </c>
      <c r="G10" s="26">
        <f t="shared" si="2"/>
        <v>4817.2059999999992</v>
      </c>
      <c r="H10" s="26">
        <f t="shared" si="2"/>
        <v>5883.6359999999995</v>
      </c>
      <c r="I10" s="26">
        <f t="shared" si="2"/>
        <v>5192.7190000000001</v>
      </c>
      <c r="J10" s="26">
        <f t="shared" si="2"/>
        <v>5270.7149999999992</v>
      </c>
      <c r="K10" s="26">
        <f t="shared" si="2"/>
        <v>4669</v>
      </c>
      <c r="L10" s="26">
        <f t="shared" si="2"/>
        <v>4669</v>
      </c>
      <c r="M10" s="26">
        <f t="shared" si="2"/>
        <v>4669</v>
      </c>
      <c r="N10" s="26">
        <f t="shared" si="2"/>
        <v>5169</v>
      </c>
      <c r="O10" s="26">
        <f t="shared" si="2"/>
        <v>6369</v>
      </c>
      <c r="P10" s="26">
        <f t="shared" si="2"/>
        <v>6034</v>
      </c>
      <c r="Q10" s="26">
        <f>SUM(E10:P10)</f>
        <v>62583.228000000003</v>
      </c>
      <c r="R10" s="26">
        <f>SUM(R11:R34)</f>
        <v>64730.652999999984</v>
      </c>
      <c r="S10" s="26">
        <f>SUM(S11:S34)</f>
        <v>64730.652999999984</v>
      </c>
    </row>
    <row r="11" spans="2:19">
      <c r="B11" s="8"/>
      <c r="C11" s="15" t="s">
        <v>5</v>
      </c>
      <c r="D11" s="3">
        <v>2700</v>
      </c>
      <c r="E11" s="3">
        <v>300</v>
      </c>
      <c r="F11" s="3">
        <v>200</v>
      </c>
      <c r="G11" s="3">
        <v>200</v>
      </c>
      <c r="H11" s="3">
        <v>200</v>
      </c>
      <c r="I11" s="3">
        <v>200</v>
      </c>
      <c r="J11" s="3">
        <v>200</v>
      </c>
      <c r="K11" s="3">
        <v>200</v>
      </c>
      <c r="L11" s="3">
        <v>200</v>
      </c>
      <c r="M11" s="3">
        <v>200</v>
      </c>
      <c r="N11" s="3">
        <v>200</v>
      </c>
      <c r="O11" s="3">
        <v>200</v>
      </c>
      <c r="P11" s="3">
        <v>200</v>
      </c>
      <c r="Q11" s="3">
        <f t="shared" ref="Q11:Q35" si="3">SUM(E11:P11)</f>
        <v>2500</v>
      </c>
      <c r="R11" s="3">
        <v>2500</v>
      </c>
      <c r="S11" s="3">
        <v>2500</v>
      </c>
    </row>
    <row r="12" spans="2:19">
      <c r="B12" s="8"/>
      <c r="C12" s="15" t="s">
        <v>6</v>
      </c>
      <c r="D12" s="3">
        <v>26713.460999999999</v>
      </c>
      <c r="E12" s="3">
        <v>2836.2220000000002</v>
      </c>
      <c r="F12" s="3">
        <v>2767.893</v>
      </c>
      <c r="G12" s="3">
        <v>2871.2629999999999</v>
      </c>
      <c r="H12" s="3">
        <v>2957.7449999999999</v>
      </c>
      <c r="I12" s="3">
        <v>2707.8879999999999</v>
      </c>
      <c r="J12" s="3">
        <v>2531.5639999999999</v>
      </c>
      <c r="K12" s="3">
        <v>2780</v>
      </c>
      <c r="L12" s="3">
        <v>2780</v>
      </c>
      <c r="M12" s="3">
        <v>2780</v>
      </c>
      <c r="N12" s="3">
        <v>2780</v>
      </c>
      <c r="O12" s="3">
        <v>2780</v>
      </c>
      <c r="P12" s="3">
        <v>2780</v>
      </c>
      <c r="Q12" s="3">
        <f t="shared" si="3"/>
        <v>33352.574999999997</v>
      </c>
      <c r="R12" s="3">
        <v>34000</v>
      </c>
      <c r="S12" s="3">
        <v>34000</v>
      </c>
    </row>
    <row r="13" spans="2:19">
      <c r="B13" s="8"/>
      <c r="C13" s="15" t="s">
        <v>7</v>
      </c>
      <c r="D13" s="3">
        <v>1025.6300000000001</v>
      </c>
      <c r="E13" s="3">
        <v>0</v>
      </c>
      <c r="F13" s="3">
        <v>0</v>
      </c>
      <c r="G13" s="3">
        <v>0</v>
      </c>
      <c r="H13" s="3">
        <v>1208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1200</v>
      </c>
      <c r="P13" s="3">
        <v>0</v>
      </c>
      <c r="Q13" s="3">
        <f t="shared" si="3"/>
        <v>2408</v>
      </c>
      <c r="R13" s="3">
        <v>2408</v>
      </c>
      <c r="S13" s="3">
        <v>2408</v>
      </c>
    </row>
    <row r="14" spans="2:19">
      <c r="B14" s="8"/>
      <c r="C14" s="15" t="s">
        <v>8</v>
      </c>
      <c r="D14" s="3">
        <v>2773.4470000000001</v>
      </c>
      <c r="E14" s="3">
        <v>345.59800000000001</v>
      </c>
      <c r="F14" s="3">
        <v>481.21699999999998</v>
      </c>
      <c r="G14" s="3">
        <v>320.98599999999999</v>
      </c>
      <c r="H14" s="3">
        <v>44.16</v>
      </c>
      <c r="I14" s="3">
        <v>931.86</v>
      </c>
      <c r="J14" s="3">
        <v>357.98599999999999</v>
      </c>
      <c r="K14" s="3">
        <v>300</v>
      </c>
      <c r="L14" s="3">
        <v>300</v>
      </c>
      <c r="M14" s="3">
        <v>300</v>
      </c>
      <c r="N14" s="3">
        <v>300</v>
      </c>
      <c r="O14" s="3">
        <v>300</v>
      </c>
      <c r="P14" s="3">
        <v>900</v>
      </c>
      <c r="Q14" s="3">
        <f t="shared" si="3"/>
        <v>4881.8069999999998</v>
      </c>
      <c r="R14" s="3">
        <v>4881.8069999999998</v>
      </c>
      <c r="S14" s="3">
        <v>4881.8069999999998</v>
      </c>
    </row>
    <row r="15" spans="2:19">
      <c r="B15" s="8"/>
      <c r="C15" s="15" t="s">
        <v>9</v>
      </c>
      <c r="D15" s="3">
        <v>0</v>
      </c>
      <c r="E15" s="3">
        <v>0</v>
      </c>
      <c r="F15" s="3">
        <v>13.2</v>
      </c>
      <c r="G15" s="3">
        <v>0</v>
      </c>
      <c r="H15" s="3">
        <v>132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f t="shared" si="3"/>
        <v>145.19999999999999</v>
      </c>
      <c r="R15" s="3">
        <v>145.19999999999999</v>
      </c>
      <c r="S15" s="3">
        <v>145.19999999999999</v>
      </c>
    </row>
    <row r="16" spans="2:19">
      <c r="B16" s="8"/>
      <c r="C16" s="15" t="s">
        <v>39</v>
      </c>
      <c r="D16" s="3">
        <v>1349.604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500</v>
      </c>
      <c r="O16" s="3">
        <v>500</v>
      </c>
      <c r="P16" s="3">
        <v>500</v>
      </c>
      <c r="Q16" s="3">
        <f t="shared" si="3"/>
        <v>1500</v>
      </c>
      <c r="R16" s="3">
        <v>3000</v>
      </c>
      <c r="S16" s="3">
        <v>3000</v>
      </c>
    </row>
    <row r="17" spans="2:19">
      <c r="B17" s="8"/>
      <c r="C17" s="15" t="s">
        <v>10</v>
      </c>
      <c r="D17" s="3">
        <v>55.213000000000001</v>
      </c>
      <c r="E17" s="3">
        <v>20.408000000000001</v>
      </c>
      <c r="F17" s="3">
        <v>0</v>
      </c>
      <c r="G17" s="3">
        <v>26.608000000000001</v>
      </c>
      <c r="H17" s="3">
        <v>28.68</v>
      </c>
      <c r="I17" s="3">
        <v>55.215000000000003</v>
      </c>
      <c r="J17" s="3">
        <v>29.49</v>
      </c>
      <c r="K17" s="3">
        <v>30</v>
      </c>
      <c r="L17" s="3">
        <v>30</v>
      </c>
      <c r="M17" s="3">
        <v>30</v>
      </c>
      <c r="N17" s="3">
        <v>30</v>
      </c>
      <c r="O17" s="3">
        <v>30</v>
      </c>
      <c r="P17" s="3">
        <v>30</v>
      </c>
      <c r="Q17" s="3">
        <f t="shared" si="3"/>
        <v>340.40100000000001</v>
      </c>
      <c r="R17" s="3">
        <v>340.40100000000001</v>
      </c>
      <c r="S17" s="3">
        <v>340.40100000000001</v>
      </c>
    </row>
    <row r="18" spans="2:19">
      <c r="B18" s="8"/>
      <c r="C18" s="15" t="s">
        <v>11</v>
      </c>
      <c r="D18" s="3">
        <v>331.226</v>
      </c>
      <c r="E18" s="3">
        <v>84.406000000000006</v>
      </c>
      <c r="F18" s="3">
        <v>97.79</v>
      </c>
      <c r="G18" s="3">
        <v>68.387</v>
      </c>
      <c r="H18" s="3">
        <v>81.513999999999996</v>
      </c>
      <c r="I18" s="3">
        <v>94.894999999999996</v>
      </c>
      <c r="J18" s="3">
        <v>9.2449999999999992</v>
      </c>
      <c r="K18" s="3">
        <v>70</v>
      </c>
      <c r="L18" s="3">
        <v>70</v>
      </c>
      <c r="M18" s="3">
        <v>70</v>
      </c>
      <c r="N18" s="3">
        <v>70</v>
      </c>
      <c r="O18" s="3">
        <v>70</v>
      </c>
      <c r="P18" s="3">
        <v>70</v>
      </c>
      <c r="Q18" s="3">
        <f t="shared" si="3"/>
        <v>856.23700000000008</v>
      </c>
      <c r="R18" s="3">
        <v>856.23700000000008</v>
      </c>
      <c r="S18" s="3">
        <v>856.23700000000008</v>
      </c>
    </row>
    <row r="19" spans="2:19">
      <c r="B19" s="8"/>
      <c r="C19" s="15" t="s">
        <v>12</v>
      </c>
      <c r="D19" s="3">
        <v>916.03599999999994</v>
      </c>
      <c r="E19" s="3">
        <v>128.74199999999999</v>
      </c>
      <c r="F19" s="3">
        <v>118.17100000000001</v>
      </c>
      <c r="G19" s="3">
        <v>122.70699999999999</v>
      </c>
      <c r="H19" s="3">
        <v>125.40900000000001</v>
      </c>
      <c r="I19" s="3">
        <v>130.33099999999999</v>
      </c>
      <c r="J19" s="3">
        <v>130.55699999999999</v>
      </c>
      <c r="K19" s="3">
        <v>125</v>
      </c>
      <c r="L19" s="3">
        <v>125</v>
      </c>
      <c r="M19" s="3">
        <v>125</v>
      </c>
      <c r="N19" s="3">
        <v>125</v>
      </c>
      <c r="O19" s="3">
        <v>125</v>
      </c>
      <c r="P19" s="3">
        <v>125</v>
      </c>
      <c r="Q19" s="3">
        <f t="shared" si="3"/>
        <v>1505.9169999999999</v>
      </c>
      <c r="R19" s="3">
        <v>1505.9169999999999</v>
      </c>
      <c r="S19" s="3">
        <v>1505.9169999999999</v>
      </c>
    </row>
    <row r="20" spans="2:19">
      <c r="B20" s="8"/>
      <c r="C20" s="15" t="s">
        <v>13</v>
      </c>
      <c r="D20" s="3">
        <v>714.56799999999998</v>
      </c>
      <c r="E20" s="3">
        <v>81.801000000000002</v>
      </c>
      <c r="F20" s="3">
        <v>77.682000000000002</v>
      </c>
      <c r="G20" s="3">
        <v>81.385999999999996</v>
      </c>
      <c r="H20" s="3">
        <v>82.611999999999995</v>
      </c>
      <c r="I20" s="3">
        <v>107.91200000000001</v>
      </c>
      <c r="J20" s="3">
        <v>93.715999999999994</v>
      </c>
      <c r="K20" s="3">
        <v>90</v>
      </c>
      <c r="L20" s="3">
        <v>90</v>
      </c>
      <c r="M20" s="3">
        <v>90</v>
      </c>
      <c r="N20" s="3">
        <v>90</v>
      </c>
      <c r="O20" s="3">
        <v>90</v>
      </c>
      <c r="P20" s="3">
        <v>90</v>
      </c>
      <c r="Q20" s="3">
        <f t="shared" si="3"/>
        <v>1065.1089999999999</v>
      </c>
      <c r="R20" s="3">
        <v>1065.1089999999999</v>
      </c>
      <c r="S20" s="3">
        <v>1065.1089999999999</v>
      </c>
    </row>
    <row r="21" spans="2:19">
      <c r="B21" s="8"/>
      <c r="C21" s="15" t="s">
        <v>14</v>
      </c>
      <c r="D21" s="3">
        <v>1495.8689999999999</v>
      </c>
      <c r="E21" s="3">
        <v>174.35599999999999</v>
      </c>
      <c r="F21" s="3">
        <v>210.30500000000001</v>
      </c>
      <c r="G21" s="3">
        <v>205.66499999999999</v>
      </c>
      <c r="H21" s="3">
        <v>257.90100000000001</v>
      </c>
      <c r="I21" s="3">
        <v>212.34299999999999</v>
      </c>
      <c r="J21" s="3">
        <v>269.11500000000001</v>
      </c>
      <c r="K21" s="3">
        <v>230</v>
      </c>
      <c r="L21" s="3">
        <v>230</v>
      </c>
      <c r="M21" s="3">
        <v>230</v>
      </c>
      <c r="N21" s="3">
        <v>230</v>
      </c>
      <c r="O21" s="3">
        <v>230</v>
      </c>
      <c r="P21" s="3">
        <v>230</v>
      </c>
      <c r="Q21" s="3">
        <f t="shared" si="3"/>
        <v>2709.6850000000004</v>
      </c>
      <c r="R21" s="3">
        <v>2709.6850000000004</v>
      </c>
      <c r="S21" s="3">
        <v>2709.6850000000004</v>
      </c>
    </row>
    <row r="22" spans="2:19">
      <c r="B22" s="8"/>
      <c r="C22" s="15" t="s">
        <v>15</v>
      </c>
      <c r="D22" s="3">
        <v>1278.42</v>
      </c>
      <c r="E22" s="3">
        <v>40.25</v>
      </c>
      <c r="F22" s="3">
        <v>56.451999999999998</v>
      </c>
      <c r="G22" s="3">
        <v>90.616</v>
      </c>
      <c r="H22" s="3">
        <v>84.638999999999996</v>
      </c>
      <c r="I22" s="3">
        <v>75.736000000000004</v>
      </c>
      <c r="J22" s="3">
        <v>46.151000000000003</v>
      </c>
      <c r="K22" s="3">
        <v>60</v>
      </c>
      <c r="L22" s="3">
        <v>60</v>
      </c>
      <c r="M22" s="3">
        <v>60</v>
      </c>
      <c r="N22" s="3">
        <v>60</v>
      </c>
      <c r="O22" s="3">
        <v>60</v>
      </c>
      <c r="P22" s="3">
        <v>60</v>
      </c>
      <c r="Q22" s="3">
        <f t="shared" si="3"/>
        <v>753.84400000000005</v>
      </c>
      <c r="R22" s="3">
        <v>753.84400000000005</v>
      </c>
      <c r="S22" s="3">
        <v>753.84400000000005</v>
      </c>
    </row>
    <row r="23" spans="2:19">
      <c r="B23" s="8"/>
      <c r="C23" s="15" t="s">
        <v>16</v>
      </c>
      <c r="D23" s="3">
        <v>430.54899999999998</v>
      </c>
      <c r="E23" s="3">
        <v>75.676000000000002</v>
      </c>
      <c r="F23" s="3">
        <v>59.106000000000002</v>
      </c>
      <c r="G23" s="3">
        <v>29.286999999999999</v>
      </c>
      <c r="H23" s="3">
        <v>35.805999999999997</v>
      </c>
      <c r="I23" s="3">
        <v>55.981999999999999</v>
      </c>
      <c r="J23" s="3">
        <v>51.706000000000003</v>
      </c>
      <c r="K23" s="3">
        <v>50</v>
      </c>
      <c r="L23" s="3">
        <v>50</v>
      </c>
      <c r="M23" s="3">
        <v>50</v>
      </c>
      <c r="N23" s="3">
        <v>50</v>
      </c>
      <c r="O23" s="3">
        <v>50</v>
      </c>
      <c r="P23" s="3">
        <v>50</v>
      </c>
      <c r="Q23" s="3">
        <f t="shared" si="3"/>
        <v>607.56299999999999</v>
      </c>
      <c r="R23" s="3">
        <v>607.56299999999999</v>
      </c>
      <c r="S23" s="3">
        <v>607.56299999999999</v>
      </c>
    </row>
    <row r="24" spans="2:19">
      <c r="B24" s="8"/>
      <c r="C24" s="15" t="s">
        <v>17</v>
      </c>
      <c r="D24" s="3">
        <v>144.292</v>
      </c>
      <c r="E24" s="3">
        <v>23.75</v>
      </c>
      <c r="F24" s="3">
        <v>15.21</v>
      </c>
      <c r="G24" s="3">
        <v>20.204999999999998</v>
      </c>
      <c r="H24" s="3">
        <v>14.1</v>
      </c>
      <c r="I24" s="3">
        <v>20.945</v>
      </c>
      <c r="J24" s="3">
        <v>20.184999999999999</v>
      </c>
      <c r="K24" s="3">
        <v>20</v>
      </c>
      <c r="L24" s="3">
        <v>20</v>
      </c>
      <c r="M24" s="3">
        <v>20</v>
      </c>
      <c r="N24" s="3">
        <v>20</v>
      </c>
      <c r="O24" s="3">
        <v>20</v>
      </c>
      <c r="P24" s="3">
        <v>20</v>
      </c>
      <c r="Q24" s="3">
        <f t="shared" si="3"/>
        <v>234.39500000000001</v>
      </c>
      <c r="R24" s="3">
        <v>234.39500000000001</v>
      </c>
      <c r="S24" s="3">
        <v>234.39500000000001</v>
      </c>
    </row>
    <row r="25" spans="2:19">
      <c r="B25" s="8"/>
      <c r="C25" s="15" t="s">
        <v>18</v>
      </c>
      <c r="D25" s="3">
        <v>572.62900000000002</v>
      </c>
      <c r="E25" s="3">
        <v>129.66200000000001</v>
      </c>
      <c r="F25" s="3">
        <v>39.223999999999997</v>
      </c>
      <c r="G25" s="3">
        <v>0</v>
      </c>
      <c r="H25" s="3">
        <v>3</v>
      </c>
      <c r="I25" s="3">
        <v>0.79200000000000004</v>
      </c>
      <c r="J25" s="3">
        <v>860.94</v>
      </c>
      <c r="K25" s="3">
        <v>100</v>
      </c>
      <c r="L25" s="3">
        <v>100</v>
      </c>
      <c r="M25" s="3">
        <v>100</v>
      </c>
      <c r="N25" s="3">
        <v>100</v>
      </c>
      <c r="O25" s="3">
        <v>100</v>
      </c>
      <c r="P25" s="3">
        <v>100</v>
      </c>
      <c r="Q25" s="3">
        <f t="shared" si="3"/>
        <v>1633.6179999999999</v>
      </c>
      <c r="R25" s="3">
        <v>1633.6179999999999</v>
      </c>
      <c r="S25" s="3">
        <v>1633.6179999999999</v>
      </c>
    </row>
    <row r="26" spans="2:19">
      <c r="B26" s="8"/>
      <c r="C26" s="14" t="s">
        <v>19</v>
      </c>
      <c r="D26" s="3">
        <v>4583</v>
      </c>
      <c r="E26" s="3">
        <v>357</v>
      </c>
      <c r="F26" s="3">
        <v>349</v>
      </c>
      <c r="G26" s="3">
        <v>357</v>
      </c>
      <c r="H26" s="3">
        <v>357</v>
      </c>
      <c r="I26" s="3">
        <v>357</v>
      </c>
      <c r="J26" s="3">
        <v>381</v>
      </c>
      <c r="K26" s="3">
        <v>350</v>
      </c>
      <c r="L26" s="3">
        <v>350</v>
      </c>
      <c r="M26" s="3">
        <v>350</v>
      </c>
      <c r="N26" s="3">
        <v>350</v>
      </c>
      <c r="O26" s="3">
        <v>350</v>
      </c>
      <c r="P26" s="3">
        <v>350</v>
      </c>
      <c r="Q26" s="3">
        <f t="shared" si="3"/>
        <v>4258</v>
      </c>
      <c r="R26" s="3">
        <v>4258</v>
      </c>
      <c r="S26" s="3">
        <v>4258</v>
      </c>
    </row>
    <row r="27" spans="2:19">
      <c r="B27" s="8"/>
      <c r="C27" s="14" t="s">
        <v>20</v>
      </c>
      <c r="D27" s="3">
        <v>426.584</v>
      </c>
      <c r="E27" s="3">
        <v>84.04</v>
      </c>
      <c r="F27" s="3">
        <v>84.04</v>
      </c>
      <c r="G27" s="3">
        <v>84.04</v>
      </c>
      <c r="H27" s="3">
        <v>84.04</v>
      </c>
      <c r="I27" s="3">
        <v>84.04</v>
      </c>
      <c r="J27" s="3">
        <v>84.04</v>
      </c>
      <c r="K27" s="3">
        <v>84</v>
      </c>
      <c r="L27" s="3">
        <v>84</v>
      </c>
      <c r="M27" s="3">
        <v>84</v>
      </c>
      <c r="N27" s="3">
        <v>84</v>
      </c>
      <c r="O27" s="3">
        <v>84</v>
      </c>
      <c r="P27" s="3">
        <v>84</v>
      </c>
      <c r="Q27" s="3">
        <f t="shared" si="3"/>
        <v>1008.24</v>
      </c>
      <c r="R27" s="3">
        <v>1008.24</v>
      </c>
      <c r="S27" s="3">
        <v>1008.24</v>
      </c>
    </row>
    <row r="28" spans="2:19">
      <c r="B28" s="8"/>
      <c r="C28" s="14" t="s">
        <v>21</v>
      </c>
      <c r="D28" s="3">
        <v>635.24599999999998</v>
      </c>
      <c r="E28" s="3">
        <v>73.66</v>
      </c>
      <c r="F28" s="3">
        <v>69.53</v>
      </c>
      <c r="G28" s="3">
        <v>69.53</v>
      </c>
      <c r="H28" s="3">
        <v>69.53</v>
      </c>
      <c r="I28" s="3">
        <v>69.53</v>
      </c>
      <c r="J28" s="3">
        <v>69.97</v>
      </c>
      <c r="K28" s="3">
        <v>70</v>
      </c>
      <c r="L28" s="3">
        <v>70</v>
      </c>
      <c r="M28" s="3">
        <v>70</v>
      </c>
      <c r="N28" s="3">
        <v>70</v>
      </c>
      <c r="O28" s="3">
        <v>70</v>
      </c>
      <c r="P28" s="3">
        <v>70</v>
      </c>
      <c r="Q28" s="3">
        <f t="shared" si="3"/>
        <v>841.75</v>
      </c>
      <c r="R28" s="3">
        <v>841.75</v>
      </c>
      <c r="S28" s="3">
        <v>841.75</v>
      </c>
    </row>
    <row r="29" spans="2:19">
      <c r="B29" s="8"/>
      <c r="C29" s="14" t="s">
        <v>22</v>
      </c>
      <c r="D29" s="3">
        <v>184.6</v>
      </c>
      <c r="E29" s="3">
        <v>249.161</v>
      </c>
      <c r="F29" s="3">
        <v>0</v>
      </c>
      <c r="G29" s="3">
        <v>0.59899999999999998</v>
      </c>
      <c r="H29" s="3">
        <v>0.3</v>
      </c>
      <c r="I29" s="3">
        <v>1.05</v>
      </c>
      <c r="J29" s="3">
        <v>10.45</v>
      </c>
      <c r="K29" s="3">
        <v>10</v>
      </c>
      <c r="L29" s="3">
        <v>10</v>
      </c>
      <c r="M29" s="3">
        <v>10</v>
      </c>
      <c r="N29" s="3">
        <v>10</v>
      </c>
      <c r="O29" s="3">
        <v>10</v>
      </c>
      <c r="P29" s="3">
        <v>10</v>
      </c>
      <c r="Q29" s="3">
        <f t="shared" si="3"/>
        <v>321.56</v>
      </c>
      <c r="R29" s="3">
        <v>321.56</v>
      </c>
      <c r="S29" s="3">
        <v>321.56</v>
      </c>
    </row>
    <row r="30" spans="2:19">
      <c r="B30" s="8"/>
      <c r="C30" s="14" t="s">
        <v>23</v>
      </c>
      <c r="D30" s="3">
        <v>1263.732</v>
      </c>
      <c r="E30" s="3">
        <v>96.2</v>
      </c>
      <c r="F30" s="3">
        <v>87.2</v>
      </c>
      <c r="G30" s="3">
        <v>216.92699999999999</v>
      </c>
      <c r="H30" s="3">
        <v>87.2</v>
      </c>
      <c r="I30" s="3">
        <v>87.2</v>
      </c>
      <c r="J30" s="3">
        <v>124.6</v>
      </c>
      <c r="K30" s="3">
        <v>100</v>
      </c>
      <c r="L30" s="3">
        <v>100</v>
      </c>
      <c r="M30" s="3">
        <v>100</v>
      </c>
      <c r="N30" s="3">
        <v>100</v>
      </c>
      <c r="O30" s="3">
        <v>100</v>
      </c>
      <c r="P30" s="3">
        <v>100</v>
      </c>
      <c r="Q30" s="3">
        <f t="shared" si="3"/>
        <v>1299.327</v>
      </c>
      <c r="R30" s="3">
        <v>1299.327</v>
      </c>
      <c r="S30" s="3">
        <v>1299.327</v>
      </c>
    </row>
    <row r="31" spans="2:19">
      <c r="B31" s="8"/>
      <c r="C31" s="14" t="s">
        <v>40</v>
      </c>
      <c r="D31" s="3">
        <v>264.77999999999997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265</v>
      </c>
      <c r="Q31" s="3">
        <f t="shared" si="3"/>
        <v>265</v>
      </c>
      <c r="R31" s="3">
        <v>265</v>
      </c>
      <c r="S31" s="3">
        <v>265</v>
      </c>
    </row>
    <row r="32" spans="2:19">
      <c r="B32" s="8"/>
      <c r="C32" s="14" t="s">
        <v>24</v>
      </c>
      <c r="D32" s="3">
        <v>0</v>
      </c>
      <c r="E32" s="3">
        <v>1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f t="shared" si="3"/>
        <v>1</v>
      </c>
      <c r="R32" s="3">
        <v>1</v>
      </c>
      <c r="S32" s="3">
        <v>1</v>
      </c>
    </row>
    <row r="33" spans="2:19">
      <c r="B33" s="8"/>
      <c r="C33" s="14" t="s">
        <v>41</v>
      </c>
      <c r="D33" s="3">
        <v>1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f t="shared" si="3"/>
        <v>0</v>
      </c>
      <c r="R33" s="3">
        <v>0</v>
      </c>
      <c r="S33" s="3">
        <v>0</v>
      </c>
    </row>
    <row r="34" spans="2:19">
      <c r="B34" s="8"/>
      <c r="C34" s="14" t="s">
        <v>25</v>
      </c>
      <c r="D34" s="3">
        <v>1.5</v>
      </c>
      <c r="E34" s="3">
        <v>0</v>
      </c>
      <c r="F34" s="3">
        <v>12</v>
      </c>
      <c r="G34" s="3">
        <v>52</v>
      </c>
      <c r="H34" s="3">
        <v>30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f t="shared" si="3"/>
        <v>94</v>
      </c>
      <c r="R34" s="3">
        <v>94</v>
      </c>
      <c r="S34" s="3">
        <v>94</v>
      </c>
    </row>
    <row r="35" spans="2:19">
      <c r="B35" s="10"/>
      <c r="C35" s="14" t="s">
        <v>46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f t="shared" si="3"/>
        <v>0</v>
      </c>
      <c r="R35" s="3">
        <v>0</v>
      </c>
      <c r="S35" s="3">
        <v>0</v>
      </c>
    </row>
    <row r="36" spans="2:19">
      <c r="B36" s="21" t="s">
        <v>32</v>
      </c>
      <c r="C36" s="22"/>
      <c r="D36" s="20">
        <f>D9-D10</f>
        <v>-16563.385999999999</v>
      </c>
      <c r="E36" s="20">
        <f>E9-E10</f>
        <v>-801.72400000000107</v>
      </c>
      <c r="F36" s="20">
        <f t="shared" ref="F36:P36" si="4">F9-F10</f>
        <v>-386.08999999999833</v>
      </c>
      <c r="G36" s="20">
        <f t="shared" si="4"/>
        <v>-690.96999999999935</v>
      </c>
      <c r="H36" s="20">
        <f t="shared" si="4"/>
        <v>-1419.6879999999992</v>
      </c>
      <c r="I36" s="20">
        <f t="shared" si="4"/>
        <v>-1319.7020000000002</v>
      </c>
      <c r="J36" s="20">
        <f t="shared" si="4"/>
        <v>-1102.2059999999992</v>
      </c>
      <c r="K36" s="20">
        <f t="shared" si="4"/>
        <v>-469</v>
      </c>
      <c r="L36" s="20">
        <f t="shared" si="4"/>
        <v>-469</v>
      </c>
      <c r="M36" s="20">
        <f t="shared" si="4"/>
        <v>-469</v>
      </c>
      <c r="N36" s="20">
        <f t="shared" si="4"/>
        <v>-969</v>
      </c>
      <c r="O36" s="20">
        <f t="shared" si="4"/>
        <v>-1919</v>
      </c>
      <c r="P36" s="20">
        <f t="shared" si="4"/>
        <v>-1084</v>
      </c>
      <c r="Q36" s="20">
        <f>SUM(E36:P36)</f>
        <v>-11099.379999999997</v>
      </c>
      <c r="R36" s="20">
        <f>R9-R10</f>
        <v>-13730.652999999984</v>
      </c>
      <c r="S36" s="20">
        <f>S9-S10</f>
        <v>5269.3470000000161</v>
      </c>
    </row>
    <row r="37" spans="2:19">
      <c r="B37" s="19" t="s">
        <v>26</v>
      </c>
      <c r="C37" s="13"/>
      <c r="D37" s="16">
        <v>208.11600000000001</v>
      </c>
      <c r="E37" s="16">
        <v>0</v>
      </c>
      <c r="F37" s="16">
        <v>2E-3</v>
      </c>
      <c r="G37" s="16">
        <v>44.1</v>
      </c>
      <c r="H37" s="16">
        <v>100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144.102</v>
      </c>
      <c r="R37" s="16">
        <v>150</v>
      </c>
      <c r="S37" s="16">
        <v>150</v>
      </c>
    </row>
    <row r="38" spans="2:19">
      <c r="B38" s="5" t="s">
        <v>27</v>
      </c>
      <c r="C38" s="7"/>
      <c r="D38" s="4">
        <v>0</v>
      </c>
      <c r="E38" s="4">
        <v>1E-3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f>SUM(E38:P38)</f>
        <v>1E-3</v>
      </c>
      <c r="R38" s="4">
        <v>0</v>
      </c>
      <c r="S38" s="4">
        <v>0</v>
      </c>
    </row>
    <row r="39" spans="2:19">
      <c r="B39" s="23" t="s">
        <v>28</v>
      </c>
      <c r="C39" s="22"/>
      <c r="D39" s="20">
        <f t="shared" ref="D39:P39" si="5">D36+D37-D38</f>
        <v>-16355.269999999999</v>
      </c>
      <c r="E39" s="20">
        <f t="shared" si="5"/>
        <v>-801.72500000000105</v>
      </c>
      <c r="F39" s="20">
        <f t="shared" si="5"/>
        <v>-386.08799999999832</v>
      </c>
      <c r="G39" s="20">
        <f t="shared" si="5"/>
        <v>-646.86999999999932</v>
      </c>
      <c r="H39" s="20">
        <f t="shared" si="5"/>
        <v>-1319.6879999999992</v>
      </c>
      <c r="I39" s="20">
        <f t="shared" si="5"/>
        <v>-1319.7020000000002</v>
      </c>
      <c r="J39" s="20">
        <f t="shared" si="5"/>
        <v>-1102.2059999999992</v>
      </c>
      <c r="K39" s="20">
        <f t="shared" si="5"/>
        <v>-469</v>
      </c>
      <c r="L39" s="20">
        <f t="shared" si="5"/>
        <v>-469</v>
      </c>
      <c r="M39" s="20">
        <f t="shared" si="5"/>
        <v>-469</v>
      </c>
      <c r="N39" s="20">
        <f t="shared" si="5"/>
        <v>-969</v>
      </c>
      <c r="O39" s="20">
        <f t="shared" si="5"/>
        <v>-1919</v>
      </c>
      <c r="P39" s="20">
        <f t="shared" si="5"/>
        <v>-1084</v>
      </c>
      <c r="Q39" s="20">
        <f t="shared" ref="Q39:Q43" si="6">SUM(E39:P39)</f>
        <v>-10955.278999999999</v>
      </c>
      <c r="R39" s="20">
        <f>R36+R37-R38</f>
        <v>-13580.652999999984</v>
      </c>
      <c r="S39" s="20">
        <f>S36+S37-S38</f>
        <v>5419.3470000000161</v>
      </c>
    </row>
    <row r="40" spans="2:19">
      <c r="B40" s="38" t="s">
        <v>33</v>
      </c>
      <c r="C40" s="39"/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f t="shared" si="6"/>
        <v>0</v>
      </c>
      <c r="R40" s="16">
        <v>0</v>
      </c>
      <c r="S40" s="16">
        <v>0</v>
      </c>
    </row>
    <row r="41" spans="2:19">
      <c r="B41" s="25" t="s">
        <v>34</v>
      </c>
      <c r="C41" s="18"/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f t="shared" si="6"/>
        <v>0</v>
      </c>
      <c r="R41" s="4">
        <v>0</v>
      </c>
      <c r="S41" s="4">
        <v>0</v>
      </c>
    </row>
    <row r="42" spans="2:19">
      <c r="B42" s="21" t="s">
        <v>29</v>
      </c>
      <c r="C42" s="24"/>
      <c r="D42" s="20">
        <f>D39+D40-D41</f>
        <v>-16355.269999999999</v>
      </c>
      <c r="E42" s="20">
        <f>E39+E40-E41</f>
        <v>-801.72500000000105</v>
      </c>
      <c r="F42" s="20">
        <f t="shared" ref="F42:P42" si="7">F39+F40-F41</f>
        <v>-386.08799999999832</v>
      </c>
      <c r="G42" s="20">
        <f t="shared" si="7"/>
        <v>-646.86999999999932</v>
      </c>
      <c r="H42" s="20">
        <f t="shared" si="7"/>
        <v>-1319.6879999999992</v>
      </c>
      <c r="I42" s="20">
        <f t="shared" si="7"/>
        <v>-1319.7020000000002</v>
      </c>
      <c r="J42" s="20">
        <f t="shared" si="7"/>
        <v>-1102.2059999999992</v>
      </c>
      <c r="K42" s="20">
        <f t="shared" si="7"/>
        <v>-469</v>
      </c>
      <c r="L42" s="20">
        <f t="shared" si="7"/>
        <v>-469</v>
      </c>
      <c r="M42" s="20">
        <f t="shared" si="7"/>
        <v>-469</v>
      </c>
      <c r="N42" s="20">
        <f t="shared" si="7"/>
        <v>-969</v>
      </c>
      <c r="O42" s="20">
        <f t="shared" si="7"/>
        <v>-1919</v>
      </c>
      <c r="P42" s="20">
        <f t="shared" si="7"/>
        <v>-1084</v>
      </c>
      <c r="Q42" s="20">
        <f t="shared" si="6"/>
        <v>-10955.278999999999</v>
      </c>
      <c r="R42" s="20">
        <f>R39+R40-R41</f>
        <v>-13580.652999999984</v>
      </c>
      <c r="S42" s="20">
        <f>S39+S40-S41</f>
        <v>5419.3470000000161</v>
      </c>
    </row>
    <row r="43" spans="2:19">
      <c r="B43" s="9" t="s">
        <v>30</v>
      </c>
      <c r="C43" s="11"/>
      <c r="D43" s="4">
        <v>64.100999999999999</v>
      </c>
      <c r="E43" s="4">
        <v>0</v>
      </c>
      <c r="F43" s="4">
        <v>64.099999999999994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f t="shared" si="6"/>
        <v>64.099999999999994</v>
      </c>
      <c r="R43" s="4">
        <v>70</v>
      </c>
      <c r="S43" s="4">
        <v>50</v>
      </c>
    </row>
    <row r="44" spans="2:19">
      <c r="B44" s="21" t="s">
        <v>31</v>
      </c>
      <c r="C44" s="24"/>
      <c r="D44" s="20">
        <f>D42-D43</f>
        <v>-16419.370999999999</v>
      </c>
      <c r="E44" s="20">
        <f>E42-E43</f>
        <v>-801.72500000000105</v>
      </c>
      <c r="F44" s="20">
        <f t="shared" ref="F44:P44" si="8">F42-F43</f>
        <v>-450.18799999999828</v>
      </c>
      <c r="G44" s="20">
        <f t="shared" si="8"/>
        <v>-646.86999999999932</v>
      </c>
      <c r="H44" s="20">
        <f t="shared" si="8"/>
        <v>-1319.6879999999992</v>
      </c>
      <c r="I44" s="20">
        <f t="shared" si="8"/>
        <v>-1319.7020000000002</v>
      </c>
      <c r="J44" s="20">
        <f t="shared" si="8"/>
        <v>-1102.2059999999992</v>
      </c>
      <c r="K44" s="20">
        <f t="shared" si="8"/>
        <v>-469</v>
      </c>
      <c r="L44" s="20">
        <f t="shared" si="8"/>
        <v>-469</v>
      </c>
      <c r="M44" s="20">
        <f t="shared" si="8"/>
        <v>-469</v>
      </c>
      <c r="N44" s="20">
        <f t="shared" si="8"/>
        <v>-969</v>
      </c>
      <c r="O44" s="20">
        <f t="shared" si="8"/>
        <v>-1919</v>
      </c>
      <c r="P44" s="20">
        <f t="shared" si="8"/>
        <v>-1084</v>
      </c>
      <c r="Q44" s="20">
        <f>SUM(E44:P44)</f>
        <v>-11019.378999999997</v>
      </c>
      <c r="R44" s="20">
        <f>R42-R43</f>
        <v>-13650.652999999984</v>
      </c>
      <c r="S44" s="20">
        <f>S42-S43</f>
        <v>5369.3470000000161</v>
      </c>
    </row>
    <row r="50" spans="4:4">
      <c r="D50" s="40"/>
    </row>
    <row r="51" spans="4:4">
      <c r="D51" s="40"/>
    </row>
  </sheetData>
  <mergeCells count="3">
    <mergeCell ref="D5:D6"/>
    <mergeCell ref="R5:R6"/>
    <mergeCell ref="S5:S6"/>
  </mergeCells>
  <phoneticPr fontId="1"/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</vt:lpstr>
      <vt:lpstr>出力</vt:lpstr>
      <vt:lpstr>記載例</vt:lpstr>
      <vt:lpstr>記載例!Print_Area</vt:lpstr>
      <vt:lpstr>出力!Print_Area</vt:lpstr>
      <vt:lpstr>入力!Print_Area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Atsushi Inoue</dc:creator>
  <cp:lastModifiedBy>Atsushi Inoue</cp:lastModifiedBy>
  <cp:lastPrinted>2023-05-26T01:53:46Z</cp:lastPrinted>
  <dcterms:created xsi:type="dcterms:W3CDTF">2015-06-05T18:19:34Z</dcterms:created>
  <dcterms:modified xsi:type="dcterms:W3CDTF">2024-04-11T05:15:05Z</dcterms:modified>
</cp:coreProperties>
</file>